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S-S\Documents\CDTB\Projetos\"/>
    </mc:Choice>
  </mc:AlternateContent>
  <bookViews>
    <workbookView xWindow="480" yWindow="75" windowWidth="18195" windowHeight="11760" tabRatio="833" firstSheet="2" activeTab="11"/>
  </bookViews>
  <sheets>
    <sheet name="Faltas setembro" sheetId="10" r:id="rId1"/>
    <sheet name="Faltas outubro" sheetId="14" r:id="rId2"/>
    <sheet name="Faltas novembro" sheetId="13" r:id="rId3"/>
    <sheet name="Faltas dezembro" sheetId="7" r:id="rId4"/>
    <sheet name="1º período" sheetId="11" r:id="rId5"/>
    <sheet name="Faltas janeiro" sheetId="1" r:id="rId6"/>
    <sheet name="Faltas fevereiro" sheetId="2" r:id="rId7"/>
    <sheet name="Faltas março" sheetId="3" r:id="rId8"/>
    <sheet name="2ºperiodo" sheetId="5" r:id="rId9"/>
    <sheet name="Faltas abril" sheetId="4" r:id="rId10"/>
    <sheet name="Faltas até 15 de maio" sheetId="6" r:id="rId11"/>
    <sheet name="final" sheetId="12" r:id="rId12"/>
  </sheets>
  <definedNames>
    <definedName name="_xlnm.Print_Area" localSheetId="8">'2ºperiodo'!$A$1:$Q$48</definedName>
    <definedName name="_xlnm.Print_Area" localSheetId="9">'Faltas abril'!$A$1:$T$41</definedName>
    <definedName name="_xlnm.Print_Area" localSheetId="10">'Faltas até 15 de maio'!$A$1:$T$41</definedName>
    <definedName name="_xlnm.Print_Area" localSheetId="3">'Faltas dezembro'!$A$1:$S$41</definedName>
    <definedName name="_xlnm.Print_Area" localSheetId="6">'Faltas fevereiro'!$A$1:$T$41</definedName>
    <definedName name="_xlnm.Print_Area" localSheetId="5">'Faltas janeiro'!$A$1:$S$41</definedName>
    <definedName name="_xlnm.Print_Area" localSheetId="7">'Faltas março'!$A$1:$T$41</definedName>
    <definedName name="_xlnm.Print_Area" localSheetId="2">'Faltas novembro'!$A$1:$S$41</definedName>
    <definedName name="_xlnm.Print_Area" localSheetId="1">'Faltas outubro'!$A$1:$S$41</definedName>
    <definedName name="_xlnm.Print_Area" localSheetId="11">final!$A$1:$Q$40</definedName>
    <definedName name="classificações">'1º período'!$O$44:$O$46</definedName>
  </definedNames>
  <calcPr calcId="171027"/>
</workbook>
</file>

<file path=xl/calcChain.xml><?xml version="1.0" encoding="utf-8"?>
<calcChain xmlns="http://schemas.openxmlformats.org/spreadsheetml/2006/main">
  <c r="R51" i="5" l="1"/>
  <c r="R51" i="11"/>
  <c r="T43" i="6" l="1"/>
  <c r="S42" i="12"/>
  <c r="U44" i="4"/>
  <c r="T44" i="2"/>
  <c r="T44" i="3"/>
  <c r="T44" i="1"/>
  <c r="I39" i="13"/>
  <c r="I39" i="7" s="1"/>
  <c r="N43" i="14"/>
  <c r="I41" i="14"/>
  <c r="I41" i="13" s="1"/>
  <c r="I41" i="7" s="1"/>
  <c r="I39" i="14"/>
  <c r="I37" i="14"/>
  <c r="I37" i="13" s="1"/>
  <c r="I37" i="7" s="1"/>
  <c r="I35" i="14"/>
  <c r="L30" i="14"/>
  <c r="M2" i="14"/>
  <c r="K2" i="14"/>
  <c r="N43" i="13"/>
  <c r="L30" i="13"/>
  <c r="M2" i="13"/>
  <c r="K2" i="13"/>
  <c r="G43" i="14" l="1"/>
  <c r="G45" i="14" s="1"/>
  <c r="I35" i="13"/>
  <c r="L2" i="12"/>
  <c r="G48" i="11"/>
  <c r="I41" i="1" s="1"/>
  <c r="I41" i="2" s="1"/>
  <c r="I41" i="3" s="1"/>
  <c r="G46" i="11"/>
  <c r="I39" i="1" s="1"/>
  <c r="I39" i="2" s="1"/>
  <c r="I39" i="3" s="1"/>
  <c r="G44" i="11"/>
  <c r="I37" i="1" s="1"/>
  <c r="I37" i="2" s="1"/>
  <c r="I37" i="3" s="1"/>
  <c r="G43" i="13" l="1"/>
  <c r="G45" i="13" s="1"/>
  <c r="I35" i="7"/>
  <c r="G42" i="11" s="1"/>
  <c r="I35" i="1" s="1"/>
  <c r="G43" i="1" s="1"/>
  <c r="G43" i="7"/>
  <c r="M48" i="11"/>
  <c r="M46" i="11"/>
  <c r="N39" i="3" s="1"/>
  <c r="M44" i="11"/>
  <c r="M42" i="11"/>
  <c r="K30" i="12"/>
  <c r="J2" i="12"/>
  <c r="G48" i="5"/>
  <c r="I41" i="4" s="1"/>
  <c r="I41" i="6" s="1"/>
  <c r="G40" i="12" s="1"/>
  <c r="G46" i="5"/>
  <c r="I39" i="4" s="1"/>
  <c r="I39" i="6" s="1"/>
  <c r="G38" i="12" s="1"/>
  <c r="G44" i="5"/>
  <c r="I37" i="4" s="1"/>
  <c r="I37" i="6" s="1"/>
  <c r="G36" i="12" s="1"/>
  <c r="G42" i="5"/>
  <c r="I35" i="4" s="1"/>
  <c r="I35" i="2" l="1"/>
  <c r="I35" i="3" s="1"/>
  <c r="G43" i="3" s="1"/>
  <c r="N37" i="1"/>
  <c r="N37" i="2"/>
  <c r="N37" i="3"/>
  <c r="M44" i="5"/>
  <c r="N35" i="3"/>
  <c r="N35" i="2"/>
  <c r="N35" i="1"/>
  <c r="G43" i="4"/>
  <c r="I35" i="6"/>
  <c r="N41" i="1"/>
  <c r="N41" i="3"/>
  <c r="N41" i="2"/>
  <c r="M48" i="5"/>
  <c r="K50" i="11"/>
  <c r="M46" i="5"/>
  <c r="N39" i="2"/>
  <c r="N39" i="1"/>
  <c r="M42" i="5"/>
  <c r="N43" i="7"/>
  <c r="L30" i="7"/>
  <c r="M30" i="6"/>
  <c r="G50" i="5"/>
  <c r="J38" i="5"/>
  <c r="M30" i="4"/>
  <c r="N43" i="3"/>
  <c r="M30" i="3"/>
  <c r="M30" i="2"/>
  <c r="L30" i="1"/>
  <c r="J38" i="11"/>
  <c r="M2" i="7"/>
  <c r="K2" i="7"/>
  <c r="N2" i="6"/>
  <c r="L2" i="6"/>
  <c r="K2" i="5"/>
  <c r="I2" i="5"/>
  <c r="N2" i="4"/>
  <c r="L2" i="4"/>
  <c r="N2" i="3"/>
  <c r="L2" i="3"/>
  <c r="N2" i="2"/>
  <c r="L2" i="2"/>
  <c r="M3" i="1"/>
  <c r="K3" i="1"/>
  <c r="K2" i="11"/>
  <c r="I2" i="11"/>
  <c r="K42" i="10"/>
  <c r="J30" i="10"/>
  <c r="G50" i="11"/>
  <c r="G42" i="10"/>
  <c r="G44" i="10" l="1"/>
  <c r="G45" i="3"/>
  <c r="G52" i="11"/>
  <c r="G43" i="2"/>
  <c r="M40" i="12"/>
  <c r="N41" i="4"/>
  <c r="N41" i="6"/>
  <c r="M38" i="12"/>
  <c r="N39" i="6"/>
  <c r="N39" i="4"/>
  <c r="M36" i="12"/>
  <c r="N37" i="6"/>
  <c r="N37" i="4"/>
  <c r="N35" i="6"/>
  <c r="N35" i="4"/>
  <c r="G34" i="12"/>
  <c r="G42" i="12" s="1"/>
  <c r="G43" i="6"/>
  <c r="N43" i="2"/>
  <c r="N43" i="1"/>
  <c r="G45" i="1" s="1"/>
  <c r="M34" i="12"/>
  <c r="K50" i="5"/>
  <c r="G52" i="5" s="1"/>
  <c r="G45" i="7"/>
  <c r="G45" i="2" l="1"/>
  <c r="M42" i="12"/>
  <c r="G44" i="12" s="1"/>
  <c r="N43" i="6"/>
  <c r="G45" i="6" s="1"/>
  <c r="N43" i="4"/>
  <c r="G45" i="4" s="1"/>
</calcChain>
</file>

<file path=xl/sharedStrings.xml><?xml version="1.0" encoding="utf-8"?>
<sst xmlns="http://schemas.openxmlformats.org/spreadsheetml/2006/main" count="501" uniqueCount="57">
  <si>
    <t>Projeto Melhor turma</t>
  </si>
  <si>
    <t>Ano:</t>
  </si>
  <si>
    <t>Turma:</t>
  </si>
  <si>
    <t>C</t>
  </si>
  <si>
    <t>Critérios:</t>
  </si>
  <si>
    <t>1. Cada turma começa com um plafond (P) correspondente a 10 pontos por cada aluno da turma, que vão sendo descontados do seguinte modo:</t>
  </si>
  <si>
    <t>PENALIZAÇÕES:</t>
  </si>
  <si>
    <t>a) 1 ponto por cada falta injustificada (FI).</t>
  </si>
  <si>
    <t>b) 5 pontos por cada participação disciplinar (PD).</t>
  </si>
  <si>
    <t>c) 10 pontos por cada dia de aplicação de medida disciplinar (DMD).</t>
  </si>
  <si>
    <t>d) 15 pontos por cada dia de suspensão decorrente de processo disciplinar.(DSPD)</t>
  </si>
  <si>
    <t xml:space="preserve"> </t>
  </si>
  <si>
    <t>BONIFICAÇÕES:</t>
  </si>
  <si>
    <t>a) 1 ponto por cada disciplina em que o número de níveis superiores ou iguais a 3 no 2.º  e 3.º ciclo e a 10 no secundário  </t>
  </si>
  <si>
    <t>ou na relação módulo concluído/não concluído seja maior ou igual a 70% e menor que 80%.</t>
  </si>
  <si>
    <t>b) 2 pontos por cada disciplina em que o número de níveis superiores ou iguais a 3 no 2.º  e 3.º ciclo e a 10 no secundário </t>
  </si>
  <si>
    <t>ou na relação módulo concluído/não concluído seja maior ou igual a 80% e menor que 90%.</t>
  </si>
  <si>
    <t>c) 3 pontos por cada disciplina em que o número de níveis superiores ou iguais a 3 no 2.º  e 3.º ciclo e a 10 no secundário </t>
  </si>
  <si>
    <t>ou na relação módulo concluído/não concluído seja maior ou igual a 90% e menor que 100%.</t>
  </si>
  <si>
    <t>d) 4 pontos por cada disciplina em que o número de níveis superiores ou iguais a 3 no 2.º  e 3.º ciclo e a 10 no secundário </t>
  </si>
  <si>
    <t>ou na relação módulo concluído/não concluído seja igual a 100%.</t>
  </si>
  <si>
    <t>nº de alunos da turma:</t>
  </si>
  <si>
    <t>Plafond (P):</t>
  </si>
  <si>
    <t>nº de faltas injustificadas (FI):</t>
  </si>
  <si>
    <t>nº disc. c/ + de 70% positivas:</t>
  </si>
  <si>
    <t>nº de participações disciplinares (PD).</t>
  </si>
  <si>
    <t>nº disc. c/ + de 80% positivas:</t>
  </si>
  <si>
    <t>nº de dias de aplicação de medida disciplinar (DMD):</t>
  </si>
  <si>
    <t>nº disc. c/ + de 90% positivas:</t>
  </si>
  <si>
    <t>nº de dia de suspensão decorrente de processo disciplinar.(DSPD):</t>
  </si>
  <si>
    <t>TOTAL DE PENALIZAÇÕES:</t>
  </si>
  <si>
    <t>TOTAL DE BONIFICAÇÕES:</t>
  </si>
  <si>
    <t>MELHOR TURMA=</t>
  </si>
  <si>
    <t>8º</t>
  </si>
  <si>
    <t>a) 1 ponto por cada disciplina em que o número de níveis iguais ou superiores a 3 no 2.º  e 3.º ciclo e a 10 no secundário  </t>
  </si>
  <si>
    <t>b) 2 pontos por cada disciplina em que o número de níveis iguais ou superiores a 3 no 2.º  e 3.º ciclo e a 10 no secundário </t>
  </si>
  <si>
    <t>c) 3 pontos por cada disciplina em que o número de níveis iguais ou superiores  a 3 no 2.º  e 3.º ciclo e a 10 no secundário </t>
  </si>
  <si>
    <t>d) 4 pontos por cada disciplina em que o número de níveis iguais ou superiores  a 3 no 2.º  e 3.º ciclo e a 10 no secundário </t>
  </si>
  <si>
    <t>BONIFICAÇÕES (1º período):</t>
  </si>
  <si>
    <t>Do mês:</t>
  </si>
  <si>
    <t>Total:</t>
  </si>
  <si>
    <t xml:space="preserve">       BONIFICAÇÕES(1º E 2º PERÍODOS):</t>
  </si>
  <si>
    <t>COMPORTAMENTO GLOBAL DA TURMA:</t>
  </si>
  <si>
    <r>
      <t xml:space="preserve">a) Quando o Comportamento é considerado "Bom" implica uma </t>
    </r>
    <r>
      <rPr>
        <b/>
        <sz val="11"/>
        <color theme="1"/>
        <rFont val="Calibri"/>
        <family val="2"/>
        <scheme val="minor"/>
      </rPr>
      <t>bonificação</t>
    </r>
    <r>
      <rPr>
        <sz val="11"/>
        <color theme="1"/>
        <rFont val="Calibri"/>
        <family val="2"/>
        <scheme val="minor"/>
      </rPr>
      <t xml:space="preserve"> de 5 pontos;</t>
    </r>
  </si>
  <si>
    <t>Classificação atribuida:</t>
  </si>
  <si>
    <t>Insuficiente</t>
  </si>
  <si>
    <t>AO COMPORTAMENTO:</t>
  </si>
  <si>
    <t>Suficiente</t>
  </si>
  <si>
    <t>Bom</t>
  </si>
  <si>
    <t>nº disc. c/ 100% positivas:</t>
  </si>
  <si>
    <r>
      <t xml:space="preserve">b) Quando o Comportamento é considerado "Suficiente" implica uma </t>
    </r>
    <r>
      <rPr>
        <b/>
        <sz val="11"/>
        <color theme="1"/>
        <rFont val="Calibri"/>
        <family val="2"/>
        <scheme val="minor"/>
      </rPr>
      <t>bonificação</t>
    </r>
    <r>
      <rPr>
        <sz val="11"/>
        <color theme="1"/>
        <rFont val="Calibri"/>
        <family val="2"/>
        <scheme val="minor"/>
      </rPr>
      <t xml:space="preserve"> de 0 pontos;</t>
    </r>
  </si>
  <si>
    <r>
      <t xml:space="preserve">c) Quando o Comportamento é considerado "Insuficiente" implica uma </t>
    </r>
    <r>
      <rPr>
        <b/>
        <sz val="11"/>
        <color theme="1"/>
        <rFont val="Calibri"/>
        <family val="2"/>
        <scheme val="minor"/>
      </rPr>
      <t>penalização</t>
    </r>
    <r>
      <rPr>
        <sz val="11"/>
        <color theme="1"/>
        <rFont val="Calibri"/>
        <family val="2"/>
        <scheme val="minor"/>
      </rPr>
      <t xml:space="preserve"> de 5 pontos.</t>
    </r>
  </si>
  <si>
    <t>NA REUNIÃO DE AVALIAÇÃO DO 1º PERÍODO:</t>
  </si>
  <si>
    <t>PONTUAÇÃO CORRESPONDENTE</t>
  </si>
  <si>
    <t>AO COMPORTAMENTO, CONFORME INDICADO</t>
  </si>
  <si>
    <t>NA REUNIÃO DE AVALIAÇÃO DO 2º PERÍODO:</t>
  </si>
  <si>
    <t>Cumulativo: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</si>
</sst>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Aharoni"/>
      <charset val="177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0" fillId="0" borderId="0" xfId="0" applyAlignment="1">
      <alignment horizontal="right" vertical="center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right" vertical="center"/>
    </xf>
    <xf numFmtId="0" fontId="0" fillId="0" borderId="1" xfId="0" applyBorder="1" applyProtection="1">
      <protection locked="0"/>
    </xf>
    <xf numFmtId="0" fontId="0" fillId="0" borderId="1" xfId="0" applyBorder="1" applyProtection="1"/>
    <xf numFmtId="0" fontId="0" fillId="0" borderId="0" xfId="0" applyAlignment="1">
      <alignment vertical="center"/>
    </xf>
    <xf numFmtId="0" fontId="0" fillId="0" borderId="0" xfId="0" applyAlignment="1"/>
    <xf numFmtId="0" fontId="0" fillId="0" borderId="2" xfId="0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3" xfId="0" applyBorder="1" applyProtection="1"/>
    <xf numFmtId="0" fontId="0" fillId="0" borderId="0" xfId="0" applyBorder="1" applyAlignment="1" applyProtection="1">
      <alignment vertic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Border="1" applyProtection="1"/>
    <xf numFmtId="0" fontId="0" fillId="0" borderId="0" xfId="0" applyProtection="1"/>
    <xf numFmtId="0" fontId="1" fillId="0" borderId="0" xfId="0" applyFont="1" applyAlignment="1" applyProtection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3" fillId="0" borderId="0" xfId="0" applyFont="1" applyProtection="1">
      <protection hidden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104775</xdr:rowOff>
    </xdr:from>
    <xdr:to>
      <xdr:col>13</xdr:col>
      <xdr:colOff>247650</xdr:colOff>
      <xdr:row>0</xdr:row>
      <xdr:rowOff>1152525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04775"/>
          <a:ext cx="7600950" cy="1047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0</xdr:row>
      <xdr:rowOff>104775</xdr:rowOff>
    </xdr:from>
    <xdr:to>
      <xdr:col>15</xdr:col>
      <xdr:colOff>9525</xdr:colOff>
      <xdr:row>0</xdr:row>
      <xdr:rowOff>1285875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04775"/>
          <a:ext cx="7505700" cy="11898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66675</xdr:rowOff>
    </xdr:from>
    <xdr:to>
      <xdr:col>14</xdr:col>
      <xdr:colOff>9525</xdr:colOff>
      <xdr:row>0</xdr:row>
      <xdr:rowOff>1219200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4" y="104775"/>
          <a:ext cx="7324725" cy="116116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85725</xdr:rowOff>
    </xdr:from>
    <xdr:to>
      <xdr:col>14</xdr:col>
      <xdr:colOff>409575</xdr:colOff>
      <xdr:row>1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85725"/>
          <a:ext cx="7762875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0</xdr:row>
      <xdr:rowOff>57150</xdr:rowOff>
    </xdr:from>
    <xdr:to>
      <xdr:col>13</xdr:col>
      <xdr:colOff>447675</xdr:colOff>
      <xdr:row>0</xdr:row>
      <xdr:rowOff>1171575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57150"/>
          <a:ext cx="7058025" cy="1114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0</xdr:row>
      <xdr:rowOff>57150</xdr:rowOff>
    </xdr:from>
    <xdr:to>
      <xdr:col>13</xdr:col>
      <xdr:colOff>447675</xdr:colOff>
      <xdr:row>0</xdr:row>
      <xdr:rowOff>1171575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57150"/>
          <a:ext cx="7058025" cy="1114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0</xdr:row>
      <xdr:rowOff>57150</xdr:rowOff>
    </xdr:from>
    <xdr:to>
      <xdr:col>13</xdr:col>
      <xdr:colOff>447675</xdr:colOff>
      <xdr:row>0</xdr:row>
      <xdr:rowOff>1171575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4" y="57150"/>
          <a:ext cx="7058025" cy="11188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57149</xdr:rowOff>
    </xdr:from>
    <xdr:to>
      <xdr:col>14</xdr:col>
      <xdr:colOff>104775</xdr:colOff>
      <xdr:row>0</xdr:row>
      <xdr:rowOff>1076324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57149"/>
          <a:ext cx="7600950" cy="1019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171450</xdr:rowOff>
    </xdr:from>
    <xdr:to>
      <xdr:col>14</xdr:col>
      <xdr:colOff>266700</xdr:colOff>
      <xdr:row>1</xdr:row>
      <xdr:rowOff>1162050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71450"/>
          <a:ext cx="7496175" cy="1181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971550</xdr:colOff>
      <xdr:row>0</xdr:row>
      <xdr:rowOff>0</xdr:rowOff>
    </xdr:from>
    <xdr:to>
      <xdr:col>13</xdr:col>
      <xdr:colOff>590550</xdr:colOff>
      <xdr:row>0</xdr:row>
      <xdr:rowOff>1133475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57150"/>
          <a:ext cx="7172325" cy="113700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0</xdr:row>
      <xdr:rowOff>85725</xdr:rowOff>
    </xdr:from>
    <xdr:to>
      <xdr:col>14</xdr:col>
      <xdr:colOff>123825</xdr:colOff>
      <xdr:row>0</xdr:row>
      <xdr:rowOff>1247775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" y="85725"/>
          <a:ext cx="7362825" cy="11672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85725</xdr:rowOff>
    </xdr:from>
    <xdr:to>
      <xdr:col>13</xdr:col>
      <xdr:colOff>533400</xdr:colOff>
      <xdr:row>1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85725"/>
          <a:ext cx="7762875" cy="1230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showGridLines="0" topLeftCell="A19" workbookViewId="0">
      <selection activeCell="I2" sqref="I2"/>
    </sheetView>
  </sheetViews>
  <sheetFormatPr defaultRowHeight="15"/>
  <sheetData>
    <row r="1" spans="1:19" ht="96" customHeight="1">
      <c r="A1" s="8"/>
    </row>
    <row r="2" spans="1:19" ht="21" customHeight="1">
      <c r="C2" s="1" t="s">
        <v>0</v>
      </c>
      <c r="H2" s="2" t="s">
        <v>1</v>
      </c>
      <c r="I2" s="10" t="s">
        <v>33</v>
      </c>
      <c r="J2" s="2" t="s">
        <v>2</v>
      </c>
      <c r="K2" s="10" t="s">
        <v>3</v>
      </c>
    </row>
    <row r="3" spans="1:19" ht="15.75" thickTop="1"/>
    <row r="4" spans="1:19">
      <c r="B4" s="3" t="s">
        <v>4</v>
      </c>
    </row>
    <row r="5" spans="1:19" ht="8.25" customHeight="1"/>
    <row r="6" spans="1:19">
      <c r="B6" t="s">
        <v>5</v>
      </c>
    </row>
    <row r="7" spans="1:19" ht="9" customHeight="1"/>
    <row r="8" spans="1:19">
      <c r="C8" s="3" t="s">
        <v>6</v>
      </c>
    </row>
    <row r="9" spans="1:19">
      <c r="B9" t="s">
        <v>7</v>
      </c>
    </row>
    <row r="10" spans="1:19" ht="7.5" customHeight="1"/>
    <row r="11" spans="1:19">
      <c r="B11" t="s">
        <v>8</v>
      </c>
    </row>
    <row r="12" spans="1:19" ht="6.75" customHeight="1">
      <c r="S12" s="8"/>
    </row>
    <row r="13" spans="1:19">
      <c r="B13" t="s">
        <v>9</v>
      </c>
    </row>
    <row r="14" spans="1:19" ht="6.75" customHeight="1"/>
    <row r="15" spans="1:19">
      <c r="B15" t="s">
        <v>10</v>
      </c>
      <c r="L15" t="s">
        <v>11</v>
      </c>
    </row>
    <row r="16" spans="1:19" ht="6.75" customHeight="1"/>
    <row r="17" spans="2:10">
      <c r="C17" s="3" t="s">
        <v>12</v>
      </c>
    </row>
    <row r="18" spans="2:10">
      <c r="B18" t="s">
        <v>34</v>
      </c>
    </row>
    <row r="19" spans="2:10">
      <c r="B19" t="s">
        <v>14</v>
      </c>
    </row>
    <row r="20" spans="2:10" ht="6.75" customHeight="1"/>
    <row r="21" spans="2:10">
      <c r="B21" t="s">
        <v>35</v>
      </c>
    </row>
    <row r="22" spans="2:10">
      <c r="B22" t="s">
        <v>16</v>
      </c>
    </row>
    <row r="23" spans="2:10" ht="7.5" customHeight="1"/>
    <row r="24" spans="2:10">
      <c r="B24" t="s">
        <v>36</v>
      </c>
    </row>
    <row r="25" spans="2:10">
      <c r="B25" t="s">
        <v>18</v>
      </c>
    </row>
    <row r="26" spans="2:10" ht="8.25" customHeight="1"/>
    <row r="27" spans="2:10">
      <c r="B27" t="s">
        <v>37</v>
      </c>
    </row>
    <row r="28" spans="2:10">
      <c r="B28" t="s">
        <v>20</v>
      </c>
    </row>
    <row r="29" spans="2:10" ht="7.5" customHeight="1" thickBot="1"/>
    <row r="30" spans="2:10" ht="15.75" thickBot="1">
      <c r="F30" s="2" t="s">
        <v>21</v>
      </c>
      <c r="G30" s="6">
        <v>16</v>
      </c>
      <c r="I30" s="2" t="s">
        <v>22</v>
      </c>
      <c r="J30" s="3">
        <f>G30*10</f>
        <v>160</v>
      </c>
    </row>
    <row r="32" spans="2:10">
      <c r="F32" s="3" t="s">
        <v>6</v>
      </c>
      <c r="H32" t="s">
        <v>11</v>
      </c>
      <c r="J32" s="3" t="s">
        <v>12</v>
      </c>
    </row>
    <row r="33" spans="5:11" ht="15.75" thickBot="1">
      <c r="F33" s="3"/>
    </row>
    <row r="34" spans="5:11" ht="15.75" thickBot="1">
      <c r="F34" s="2" t="s">
        <v>23</v>
      </c>
      <c r="G34" s="6">
        <v>2</v>
      </c>
      <c r="J34" s="2" t="s">
        <v>24</v>
      </c>
      <c r="K34" s="7">
        <v>0</v>
      </c>
    </row>
    <row r="35" spans="5:11" ht="7.5" customHeight="1" thickBot="1"/>
    <row r="36" spans="5:11" ht="15.75" thickBot="1">
      <c r="F36" s="2" t="s">
        <v>25</v>
      </c>
      <c r="G36" s="6">
        <v>3</v>
      </c>
      <c r="J36" s="2" t="s">
        <v>26</v>
      </c>
      <c r="K36" s="7">
        <v>0</v>
      </c>
    </row>
    <row r="37" spans="5:11" ht="9" customHeight="1" thickBot="1"/>
    <row r="38" spans="5:11" ht="15.75" thickBot="1">
      <c r="F38" s="2" t="s">
        <v>27</v>
      </c>
      <c r="G38" s="6">
        <v>1</v>
      </c>
      <c r="J38" s="2" t="s">
        <v>28</v>
      </c>
      <c r="K38" s="7">
        <v>0</v>
      </c>
    </row>
    <row r="39" spans="5:11" ht="7.5" customHeight="1" thickBot="1"/>
    <row r="40" spans="5:11" ht="15.75" thickBot="1">
      <c r="F40" s="2" t="s">
        <v>29</v>
      </c>
      <c r="G40" s="6">
        <v>1</v>
      </c>
      <c r="J40" s="2" t="s">
        <v>49</v>
      </c>
      <c r="K40" s="7">
        <v>0</v>
      </c>
    </row>
    <row r="42" spans="5:11">
      <c r="F42" s="5" t="s">
        <v>30</v>
      </c>
      <c r="G42" s="3">
        <f>1*G34+5*G36+10*G38+15*G40</f>
        <v>42</v>
      </c>
      <c r="H42" s="3"/>
      <c r="I42" s="3"/>
      <c r="J42" s="5" t="s">
        <v>31</v>
      </c>
      <c r="K42" s="4">
        <f>1*K34+2*K36+3*K38+4*K40</f>
        <v>0</v>
      </c>
    </row>
    <row r="44" spans="5:11">
      <c r="E44" t="s">
        <v>32</v>
      </c>
      <c r="G44">
        <f>(J30-G42+K42)/G30</f>
        <v>7.375</v>
      </c>
    </row>
  </sheetData>
  <sheetProtection sheet="1" objects="1" scenarios="1" selectLockedCell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6"/>
  <sheetViews>
    <sheetView showGridLines="0" topLeftCell="A26" zoomScaleNormal="100" workbookViewId="0">
      <selection activeCell="G30" sqref="G30"/>
    </sheetView>
  </sheetViews>
  <sheetFormatPr defaultRowHeight="15"/>
  <cols>
    <col min="1" max="1" width="17.140625" customWidth="1"/>
    <col min="8" max="8" width="2.28515625" customWidth="1"/>
    <col min="10" max="10" width="2.28515625" customWidth="1"/>
    <col min="15" max="15" width="1.5703125" customWidth="1"/>
  </cols>
  <sheetData>
    <row r="1" spans="2:14" ht="108.75" customHeight="1"/>
    <row r="2" spans="2:14" s="8" customFormat="1" ht="21" customHeight="1">
      <c r="C2" s="11" t="s">
        <v>0</v>
      </c>
      <c r="K2" s="2" t="s">
        <v>1</v>
      </c>
      <c r="L2" s="13" t="str">
        <f>'Faltas setembro'!$I$2</f>
        <v>8º</v>
      </c>
      <c r="M2" s="2" t="s">
        <v>2</v>
      </c>
      <c r="N2" s="13" t="str">
        <f>'Faltas setembro'!$K$2</f>
        <v>C</v>
      </c>
    </row>
    <row r="3" spans="2:14" ht="6.75" customHeight="1"/>
    <row r="4" spans="2:14">
      <c r="B4" s="3" t="s">
        <v>4</v>
      </c>
    </row>
    <row r="5" spans="2:14" ht="8.25" customHeight="1"/>
    <row r="6" spans="2:14">
      <c r="B6" t="s">
        <v>5</v>
      </c>
    </row>
    <row r="7" spans="2:14" ht="8.25" customHeight="1"/>
    <row r="8" spans="2:14">
      <c r="C8" s="3" t="s">
        <v>6</v>
      </c>
    </row>
    <row r="9" spans="2:14">
      <c r="B9" t="s">
        <v>7</v>
      </c>
    </row>
    <row r="10" spans="2:14" ht="6" customHeight="1"/>
    <row r="11" spans="2:14">
      <c r="B11" t="s">
        <v>8</v>
      </c>
    </row>
    <row r="12" spans="2:14" ht="6.75" customHeight="1"/>
    <row r="13" spans="2:14">
      <c r="B13" t="s">
        <v>9</v>
      </c>
    </row>
    <row r="14" spans="2:14" ht="6.75" customHeight="1"/>
    <row r="15" spans="2:14">
      <c r="B15" t="s">
        <v>10</v>
      </c>
    </row>
    <row r="16" spans="2:14" ht="6.75" customHeight="1"/>
    <row r="17" spans="2:13">
      <c r="C17" s="3" t="s">
        <v>12</v>
      </c>
    </row>
    <row r="18" spans="2:13">
      <c r="B18" t="s">
        <v>13</v>
      </c>
    </row>
    <row r="19" spans="2:13">
      <c r="B19" t="s">
        <v>14</v>
      </c>
    </row>
    <row r="20" spans="2:13" ht="7.5" customHeight="1"/>
    <row r="21" spans="2:13">
      <c r="B21" t="s">
        <v>15</v>
      </c>
    </row>
    <row r="22" spans="2:13">
      <c r="B22" t="s">
        <v>16</v>
      </c>
    </row>
    <row r="23" spans="2:13" ht="7.5" customHeight="1"/>
    <row r="24" spans="2:13">
      <c r="B24" t="s">
        <v>17</v>
      </c>
    </row>
    <row r="25" spans="2:13">
      <c r="B25" t="s">
        <v>18</v>
      </c>
    </row>
    <row r="26" spans="2:13" ht="8.25" customHeight="1"/>
    <row r="27" spans="2:13">
      <c r="B27" t="s">
        <v>19</v>
      </c>
    </row>
    <row r="28" spans="2:13">
      <c r="B28" t="s">
        <v>20</v>
      </c>
    </row>
    <row r="29" spans="2:13" ht="9" customHeight="1" thickBot="1">
      <c r="H29" s="19"/>
      <c r="I29" s="19"/>
      <c r="J29" s="19"/>
      <c r="K29" s="19"/>
    </row>
    <row r="30" spans="2:13" ht="15.75" thickBot="1">
      <c r="F30" s="2" t="s">
        <v>21</v>
      </c>
      <c r="G30" s="6">
        <v>16</v>
      </c>
      <c r="H30" s="18"/>
      <c r="I30" s="18"/>
      <c r="J30" s="18"/>
      <c r="K30" s="19"/>
      <c r="L30" s="2" t="s">
        <v>22</v>
      </c>
      <c r="M30" s="3">
        <f>G30*10</f>
        <v>160</v>
      </c>
    </row>
    <row r="31" spans="2:13">
      <c r="H31" s="19"/>
      <c r="I31" s="19"/>
      <c r="J31" s="19"/>
      <c r="K31" s="19"/>
    </row>
    <row r="32" spans="2:13">
      <c r="F32" s="3" t="s">
        <v>6</v>
      </c>
      <c r="H32" s="19"/>
      <c r="I32" s="19"/>
      <c r="J32" s="19"/>
      <c r="K32" s="20" t="s">
        <v>41</v>
      </c>
    </row>
    <row r="33" spans="5:21">
      <c r="F33" s="3"/>
      <c r="G33" t="s">
        <v>39</v>
      </c>
      <c r="H33" s="19"/>
      <c r="I33" s="19" t="s">
        <v>40</v>
      </c>
      <c r="J33" s="19"/>
      <c r="K33" s="19"/>
      <c r="L33" s="3"/>
    </row>
    <row r="34" spans="5:21" ht="7.5" customHeight="1" thickBot="1">
      <c r="F34" s="3"/>
      <c r="H34" s="19"/>
      <c r="I34" s="19"/>
      <c r="J34" s="19"/>
      <c r="K34" s="19"/>
      <c r="P34" s="16"/>
    </row>
    <row r="35" spans="5:21" ht="15.75" thickBot="1">
      <c r="F35" s="2" t="s">
        <v>23</v>
      </c>
      <c r="G35" s="6">
        <v>0</v>
      </c>
      <c r="H35" s="18"/>
      <c r="I35" s="7">
        <f>G35+'2ºperiodo'!G42</f>
        <v>2</v>
      </c>
      <c r="J35" s="18"/>
      <c r="K35" s="19"/>
      <c r="M35" s="2" t="s">
        <v>24</v>
      </c>
      <c r="N35" s="7">
        <f>'2ºperiodo'!M42</f>
        <v>4</v>
      </c>
      <c r="P35" s="15"/>
    </row>
    <row r="36" spans="5:21" ht="7.5" customHeight="1" thickBot="1">
      <c r="H36" s="19"/>
      <c r="I36" s="19"/>
      <c r="J36" s="19"/>
      <c r="K36" s="19"/>
      <c r="P36" s="15"/>
    </row>
    <row r="37" spans="5:21" ht="15.75" thickBot="1">
      <c r="F37" s="2" t="s">
        <v>25</v>
      </c>
      <c r="G37" s="6">
        <v>0</v>
      </c>
      <c r="H37" s="18"/>
      <c r="I37" s="7">
        <f>G37+'2ºperiodo'!G44</f>
        <v>5</v>
      </c>
      <c r="J37" s="18"/>
      <c r="K37" s="19"/>
      <c r="M37" s="2" t="s">
        <v>26</v>
      </c>
      <c r="N37" s="7">
        <f>'2ºperiodo'!M44</f>
        <v>4</v>
      </c>
      <c r="P37" s="15"/>
    </row>
    <row r="38" spans="5:21" ht="8.25" customHeight="1" thickBot="1">
      <c r="H38" s="19"/>
      <c r="I38" s="19"/>
      <c r="J38" s="19"/>
      <c r="K38" s="19"/>
      <c r="P38" s="15"/>
    </row>
    <row r="39" spans="5:21" ht="15.75" thickBot="1">
      <c r="F39" s="2" t="s">
        <v>27</v>
      </c>
      <c r="G39" s="6">
        <v>0</v>
      </c>
      <c r="H39" s="18"/>
      <c r="I39" s="7">
        <f>G39+'2ºperiodo'!G46</f>
        <v>4</v>
      </c>
      <c r="J39" s="18"/>
      <c r="K39" s="19"/>
      <c r="M39" s="2" t="s">
        <v>28</v>
      </c>
      <c r="N39" s="7">
        <f>'2ºperiodo'!M46</f>
        <v>4</v>
      </c>
      <c r="P39" s="15"/>
    </row>
    <row r="40" spans="5:21" ht="9" customHeight="1" thickBot="1">
      <c r="H40" s="19"/>
      <c r="I40" s="19"/>
      <c r="J40" s="19"/>
      <c r="K40" s="19"/>
      <c r="P40" s="15"/>
    </row>
    <row r="41" spans="5:21" ht="15.75" thickBot="1">
      <c r="F41" s="2" t="s">
        <v>29</v>
      </c>
      <c r="G41" s="6">
        <v>0</v>
      </c>
      <c r="H41" s="18"/>
      <c r="I41" s="7">
        <f>G41+'2ºperiodo'!G48</f>
        <v>3</v>
      </c>
      <c r="J41" s="18"/>
      <c r="K41" s="19"/>
      <c r="M41" s="2" t="s">
        <v>49</v>
      </c>
      <c r="N41" s="7">
        <f>'2ºperiodo'!M48</f>
        <v>3</v>
      </c>
      <c r="P41" s="15"/>
    </row>
    <row r="42" spans="5:21">
      <c r="T42" s="5" t="s">
        <v>53</v>
      </c>
    </row>
    <row r="43" spans="5:21">
      <c r="F43" s="5" t="s">
        <v>30</v>
      </c>
      <c r="G43" s="3">
        <f>1*I35+5*I37+10*I39+15*I41</f>
        <v>112</v>
      </c>
      <c r="H43" s="3"/>
      <c r="I43" s="3"/>
      <c r="J43" s="3"/>
      <c r="K43" s="3"/>
      <c r="L43" s="3"/>
      <c r="M43" s="5" t="s">
        <v>31</v>
      </c>
      <c r="N43" s="4">
        <f>1*N35+2*N37+3*N39+4*N41</f>
        <v>36</v>
      </c>
      <c r="T43" s="5" t="s">
        <v>54</v>
      </c>
    </row>
    <row r="44" spans="5:21">
      <c r="T44" s="5" t="s">
        <v>55</v>
      </c>
      <c r="U44" s="17">
        <f>'2ºperiodo'!$R$51</f>
        <v>-5</v>
      </c>
    </row>
    <row r="45" spans="5:21">
      <c r="E45" t="s">
        <v>32</v>
      </c>
      <c r="G45">
        <f>(M30-G43+N43)/G30+U43</f>
        <v>5.25</v>
      </c>
    </row>
    <row r="46" spans="5:21">
      <c r="I46" t="s">
        <v>11</v>
      </c>
    </row>
  </sheetData>
  <sheetProtection sheet="1" objects="1" scenarios="1" selectLockedCells="1"/>
  <pageMargins left="0.7" right="0.7" top="0.75" bottom="0.75" header="0.3" footer="0.3"/>
  <pageSetup paperSize="9" scale="5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5"/>
  <sheetViews>
    <sheetView showGridLines="0" topLeftCell="A17" zoomScaleNormal="100" workbookViewId="0">
      <selection activeCell="G30" sqref="G30"/>
    </sheetView>
  </sheetViews>
  <sheetFormatPr defaultRowHeight="15"/>
  <cols>
    <col min="1" max="1" width="14.7109375" customWidth="1"/>
    <col min="8" max="8" width="2.140625" customWidth="1"/>
    <col min="10" max="10" width="2" customWidth="1"/>
  </cols>
  <sheetData>
    <row r="1" spans="2:14" ht="100.5" customHeight="1"/>
    <row r="2" spans="2:14" s="8" customFormat="1" ht="21" customHeight="1">
      <c r="C2" s="11" t="s">
        <v>0</v>
      </c>
      <c r="K2" s="2" t="s">
        <v>1</v>
      </c>
      <c r="L2" s="13" t="str">
        <f>'Faltas setembro'!$I$2</f>
        <v>8º</v>
      </c>
      <c r="M2" s="2" t="s">
        <v>2</v>
      </c>
      <c r="N2" s="13" t="str">
        <f>'Faltas setembro'!$K$2</f>
        <v>C</v>
      </c>
    </row>
    <row r="3" spans="2:14" ht="8.25" customHeight="1"/>
    <row r="4" spans="2:14">
      <c r="B4" s="3" t="s">
        <v>4</v>
      </c>
    </row>
    <row r="5" spans="2:14" ht="6" customHeight="1"/>
    <row r="6" spans="2:14">
      <c r="B6" t="s">
        <v>5</v>
      </c>
    </row>
    <row r="7" spans="2:14" ht="6.75" customHeight="1"/>
    <row r="8" spans="2:14">
      <c r="C8" s="3" t="s">
        <v>6</v>
      </c>
    </row>
    <row r="9" spans="2:14">
      <c r="B9" t="s">
        <v>7</v>
      </c>
    </row>
    <row r="10" spans="2:14" ht="6.75" customHeight="1"/>
    <row r="11" spans="2:14">
      <c r="B11" t="s">
        <v>8</v>
      </c>
    </row>
    <row r="12" spans="2:14" ht="8.25" customHeight="1"/>
    <row r="13" spans="2:14">
      <c r="B13" t="s">
        <v>9</v>
      </c>
    </row>
    <row r="14" spans="2:14" ht="7.5" customHeight="1"/>
    <row r="15" spans="2:14">
      <c r="B15" t="s">
        <v>10</v>
      </c>
    </row>
    <row r="16" spans="2:14" ht="6.75" customHeight="1"/>
    <row r="17" spans="2:13">
      <c r="C17" s="3" t="s">
        <v>12</v>
      </c>
    </row>
    <row r="18" spans="2:13">
      <c r="B18" t="s">
        <v>13</v>
      </c>
    </row>
    <row r="19" spans="2:13">
      <c r="B19" t="s">
        <v>14</v>
      </c>
    </row>
    <row r="20" spans="2:13" ht="8.25" customHeight="1"/>
    <row r="21" spans="2:13">
      <c r="B21" t="s">
        <v>15</v>
      </c>
    </row>
    <row r="22" spans="2:13">
      <c r="B22" t="s">
        <v>16</v>
      </c>
    </row>
    <row r="23" spans="2:13" ht="7.5" customHeight="1"/>
    <row r="24" spans="2:13">
      <c r="B24" t="s">
        <v>17</v>
      </c>
    </row>
    <row r="25" spans="2:13">
      <c r="B25" t="s">
        <v>18</v>
      </c>
    </row>
    <row r="26" spans="2:13" ht="6.75" customHeight="1"/>
    <row r="27" spans="2:13">
      <c r="B27" t="s">
        <v>19</v>
      </c>
    </row>
    <row r="28" spans="2:13">
      <c r="B28" t="s">
        <v>20</v>
      </c>
    </row>
    <row r="29" spans="2:13" ht="15.75" thickBot="1">
      <c r="H29" s="19"/>
      <c r="I29" s="19"/>
      <c r="J29" s="19"/>
      <c r="K29" s="19"/>
    </row>
    <row r="30" spans="2:13" ht="15.75" thickBot="1">
      <c r="F30" s="2" t="s">
        <v>21</v>
      </c>
      <c r="G30" s="6">
        <v>16</v>
      </c>
      <c r="H30" s="18"/>
      <c r="I30" s="18"/>
      <c r="J30" s="18"/>
      <c r="K30" s="19"/>
      <c r="L30" s="2" t="s">
        <v>22</v>
      </c>
      <c r="M30" s="3">
        <f>G30*10</f>
        <v>160</v>
      </c>
    </row>
    <row r="31" spans="2:13" ht="12" customHeight="1">
      <c r="H31" s="19"/>
      <c r="I31" s="19"/>
      <c r="J31" s="19"/>
      <c r="K31" s="19" t="s">
        <v>11</v>
      </c>
    </row>
    <row r="32" spans="2:13">
      <c r="F32" s="3" t="s">
        <v>6</v>
      </c>
      <c r="H32" s="19"/>
      <c r="I32" s="19"/>
      <c r="J32" s="19"/>
      <c r="K32" s="20" t="s">
        <v>41</v>
      </c>
    </row>
    <row r="33" spans="5:20">
      <c r="F33" s="3"/>
      <c r="G33" t="s">
        <v>39</v>
      </c>
      <c r="H33" s="19"/>
      <c r="I33" s="19" t="s">
        <v>40</v>
      </c>
      <c r="J33" s="19"/>
      <c r="K33" s="19"/>
      <c r="L33" s="17"/>
    </row>
    <row r="34" spans="5:20" ht="6.75" customHeight="1" thickBot="1">
      <c r="F34" s="3"/>
      <c r="H34" s="19"/>
      <c r="I34" s="19"/>
      <c r="J34" s="19"/>
      <c r="K34" s="19"/>
    </row>
    <row r="35" spans="5:20" ht="15.75" thickBot="1">
      <c r="F35" s="2" t="s">
        <v>23</v>
      </c>
      <c r="G35" s="6">
        <v>0</v>
      </c>
      <c r="H35" s="18"/>
      <c r="I35" s="7">
        <f>G35+'Faltas abril'!I35</f>
        <v>2</v>
      </c>
      <c r="J35" s="18"/>
      <c r="K35" s="19"/>
      <c r="M35" s="2" t="s">
        <v>24</v>
      </c>
      <c r="N35" s="7">
        <f>'2ºperiodo'!M42</f>
        <v>4</v>
      </c>
    </row>
    <row r="36" spans="5:20" ht="9" customHeight="1" thickBot="1">
      <c r="H36" s="19"/>
      <c r="I36" s="19"/>
      <c r="J36" s="19"/>
      <c r="K36" s="19"/>
    </row>
    <row r="37" spans="5:20" ht="15.75" thickBot="1">
      <c r="F37" s="2" t="s">
        <v>25</v>
      </c>
      <c r="G37" s="6">
        <v>0</v>
      </c>
      <c r="H37" s="18"/>
      <c r="I37" s="7">
        <f>G37+'Faltas abril'!I37</f>
        <v>5</v>
      </c>
      <c r="J37" s="18"/>
      <c r="K37" s="19"/>
      <c r="M37" s="2" t="s">
        <v>26</v>
      </c>
      <c r="N37" s="7">
        <f>'2ºperiodo'!M44</f>
        <v>4</v>
      </c>
    </row>
    <row r="38" spans="5:20" ht="9.75" customHeight="1" thickBot="1">
      <c r="H38" s="19"/>
      <c r="I38" s="19"/>
      <c r="J38" s="19"/>
      <c r="K38" s="19"/>
    </row>
    <row r="39" spans="5:20" ht="15.75" thickBot="1">
      <c r="F39" s="2" t="s">
        <v>27</v>
      </c>
      <c r="G39" s="6">
        <v>0</v>
      </c>
      <c r="H39" s="18"/>
      <c r="I39" s="7">
        <f>G39+'Faltas abril'!I39</f>
        <v>4</v>
      </c>
      <c r="J39" s="18"/>
      <c r="K39" s="19"/>
      <c r="M39" s="2" t="s">
        <v>28</v>
      </c>
      <c r="N39" s="7">
        <f>'2ºperiodo'!M46</f>
        <v>4</v>
      </c>
    </row>
    <row r="40" spans="5:20" ht="8.25" customHeight="1" thickBot="1">
      <c r="H40" s="19"/>
      <c r="I40" s="19"/>
      <c r="J40" s="19"/>
      <c r="K40" s="19"/>
    </row>
    <row r="41" spans="5:20" ht="15.75" thickBot="1">
      <c r="F41" s="2" t="s">
        <v>29</v>
      </c>
      <c r="G41" s="6">
        <v>0</v>
      </c>
      <c r="H41" s="18"/>
      <c r="I41" s="7">
        <f>G41+'Faltas abril'!I41</f>
        <v>3</v>
      </c>
      <c r="J41" s="18"/>
      <c r="K41" s="19"/>
      <c r="M41" s="2" t="s">
        <v>49</v>
      </c>
      <c r="N41" s="7">
        <f>'2ºperiodo'!M48</f>
        <v>3</v>
      </c>
      <c r="S41" s="5" t="s">
        <v>53</v>
      </c>
    </row>
    <row r="42" spans="5:20">
      <c r="S42" s="5" t="s">
        <v>54</v>
      </c>
    </row>
    <row r="43" spans="5:20">
      <c r="F43" s="5" t="s">
        <v>30</v>
      </c>
      <c r="G43" s="3">
        <f>1*I35+5*I37+10*I39+15*I41</f>
        <v>112</v>
      </c>
      <c r="H43" s="3"/>
      <c r="I43" s="3"/>
      <c r="J43" s="3"/>
      <c r="K43" s="3"/>
      <c r="L43" s="3"/>
      <c r="M43" s="5" t="s">
        <v>31</v>
      </c>
      <c r="N43" s="4">
        <f>1*N35+2*N37+3*N39+4*N41</f>
        <v>36</v>
      </c>
      <c r="S43" s="5" t="s">
        <v>55</v>
      </c>
      <c r="T43" s="17">
        <f>'2ºperiodo'!$R$51</f>
        <v>-5</v>
      </c>
    </row>
    <row r="45" spans="5:20">
      <c r="E45" t="s">
        <v>32</v>
      </c>
      <c r="G45">
        <f>(M30-G43+N43)/G30+T42</f>
        <v>5.25</v>
      </c>
    </row>
  </sheetData>
  <sheetProtection sheet="1" objects="1" scenarios="1" selectLockedCells="1"/>
  <pageMargins left="0.7" right="0.7" top="0.75" bottom="0.75" header="0.3" footer="0.3"/>
  <pageSetup paperSize="9" scale="5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4"/>
  <sheetViews>
    <sheetView showGridLines="0" tabSelected="1" zoomScaleNormal="100" workbookViewId="0">
      <selection activeCell="M33" sqref="M33"/>
    </sheetView>
  </sheetViews>
  <sheetFormatPr defaultRowHeight="15"/>
  <cols>
    <col min="1" max="1" width="14" customWidth="1"/>
    <col min="8" max="8" width="2" customWidth="1"/>
    <col min="12" max="12" width="2.28515625" customWidth="1"/>
    <col min="17" max="17" width="12.42578125" customWidth="1"/>
  </cols>
  <sheetData>
    <row r="1" spans="2:12" ht="102" customHeight="1"/>
    <row r="2" spans="2:12" s="8" customFormat="1" ht="21" customHeight="1">
      <c r="C2" s="11" t="s">
        <v>0</v>
      </c>
      <c r="I2" s="2" t="s">
        <v>1</v>
      </c>
      <c r="J2" s="13" t="str">
        <f>'Faltas setembro'!$I$2</f>
        <v>8º</v>
      </c>
      <c r="K2" s="2" t="s">
        <v>2</v>
      </c>
      <c r="L2" s="13" t="str">
        <f>'Faltas setembro'!$K$2</f>
        <v>C</v>
      </c>
    </row>
    <row r="3" spans="2:12" ht="8.25" customHeight="1"/>
    <row r="4" spans="2:12">
      <c r="B4" s="3" t="s">
        <v>4</v>
      </c>
    </row>
    <row r="5" spans="2:12" ht="7.5" customHeight="1"/>
    <row r="6" spans="2:12">
      <c r="B6" t="s">
        <v>5</v>
      </c>
    </row>
    <row r="7" spans="2:12" ht="6.75" customHeight="1"/>
    <row r="8" spans="2:12">
      <c r="C8" s="3" t="s">
        <v>6</v>
      </c>
    </row>
    <row r="9" spans="2:12">
      <c r="B9" t="s">
        <v>7</v>
      </c>
    </row>
    <row r="10" spans="2:12" ht="6.75" customHeight="1"/>
    <row r="11" spans="2:12">
      <c r="B11" t="s">
        <v>8</v>
      </c>
    </row>
    <row r="12" spans="2:12" ht="7.5" customHeight="1"/>
    <row r="13" spans="2:12">
      <c r="B13" t="s">
        <v>9</v>
      </c>
    </row>
    <row r="14" spans="2:12" ht="7.5" customHeight="1"/>
    <row r="15" spans="2:12">
      <c r="B15" t="s">
        <v>10</v>
      </c>
    </row>
    <row r="16" spans="2:12" ht="16.5" customHeight="1"/>
    <row r="17" spans="2:15">
      <c r="C17" s="3" t="s">
        <v>12</v>
      </c>
    </row>
    <row r="18" spans="2:15">
      <c r="B18" t="s">
        <v>34</v>
      </c>
    </row>
    <row r="19" spans="2:15">
      <c r="B19" t="s">
        <v>14</v>
      </c>
    </row>
    <row r="20" spans="2:15" ht="7.5" customHeight="1"/>
    <row r="21" spans="2:15">
      <c r="B21" t="s">
        <v>35</v>
      </c>
    </row>
    <row r="22" spans="2:15">
      <c r="B22" t="s">
        <v>16</v>
      </c>
    </row>
    <row r="23" spans="2:15" ht="6.75" customHeight="1"/>
    <row r="24" spans="2:15">
      <c r="B24" t="s">
        <v>36</v>
      </c>
    </row>
    <row r="25" spans="2:15">
      <c r="B25" t="s">
        <v>18</v>
      </c>
    </row>
    <row r="26" spans="2:15" ht="7.5" customHeight="1"/>
    <row r="27" spans="2:15">
      <c r="B27" t="s">
        <v>37</v>
      </c>
    </row>
    <row r="28" spans="2:15">
      <c r="B28" t="s">
        <v>20</v>
      </c>
    </row>
    <row r="29" spans="2:15" ht="8.25" customHeight="1" thickBot="1"/>
    <row r="30" spans="2:15" ht="15.75" thickBot="1">
      <c r="F30" s="2" t="s">
        <v>21</v>
      </c>
      <c r="G30" s="6">
        <v>16</v>
      </c>
      <c r="H30" s="18"/>
      <c r="J30" s="2" t="s">
        <v>22</v>
      </c>
      <c r="K30" s="3">
        <f>G30*10</f>
        <v>160</v>
      </c>
    </row>
    <row r="32" spans="2:15">
      <c r="F32" s="3" t="s">
        <v>6</v>
      </c>
      <c r="I32" t="s">
        <v>11</v>
      </c>
      <c r="J32" s="17" t="s">
        <v>41</v>
      </c>
      <c r="O32" s="3"/>
    </row>
    <row r="33" spans="5:19" ht="15.75" thickBot="1">
      <c r="F33" s="3"/>
      <c r="M33" s="16" t="s">
        <v>56</v>
      </c>
    </row>
    <row r="34" spans="5:19" ht="15.75" thickBot="1">
      <c r="F34" s="2" t="s">
        <v>23</v>
      </c>
      <c r="G34" s="7">
        <f>'Faltas até 15 de maio'!I35</f>
        <v>2</v>
      </c>
      <c r="H34" s="18"/>
      <c r="K34" s="2" t="s">
        <v>24</v>
      </c>
      <c r="M34" s="14">
        <f>'2ºperiodo'!M42</f>
        <v>4</v>
      </c>
      <c r="P34" s="2"/>
    </row>
    <row r="35" spans="5:19" ht="8.25" customHeight="1" thickBot="1">
      <c r="G35" s="12"/>
      <c r="H35" s="18"/>
    </row>
    <row r="36" spans="5:19" ht="15.75" thickBot="1">
      <c r="F36" s="2" t="s">
        <v>25</v>
      </c>
      <c r="G36" s="7">
        <f>'Faltas até 15 de maio'!I37</f>
        <v>5</v>
      </c>
      <c r="H36" s="18"/>
      <c r="K36" s="2" t="s">
        <v>26</v>
      </c>
      <c r="M36" s="14">
        <f>'2ºperiodo'!M44</f>
        <v>4</v>
      </c>
      <c r="O36" s="22"/>
      <c r="P36" s="23"/>
    </row>
    <row r="37" spans="5:19" ht="7.5" customHeight="1" thickBot="1">
      <c r="G37" s="12"/>
      <c r="H37" s="18"/>
      <c r="O37" s="22"/>
      <c r="P37" s="23"/>
    </row>
    <row r="38" spans="5:19" ht="15.75" thickBot="1">
      <c r="F38" s="2" t="s">
        <v>27</v>
      </c>
      <c r="G38" s="7">
        <f>'Faltas até 15 de maio'!I39</f>
        <v>4</v>
      </c>
      <c r="H38" s="18"/>
      <c r="K38" s="2" t="s">
        <v>28</v>
      </c>
      <c r="M38" s="14">
        <f>'2ºperiodo'!M46</f>
        <v>4</v>
      </c>
      <c r="O38" s="22"/>
      <c r="P38" s="23"/>
    </row>
    <row r="39" spans="5:19" ht="9" customHeight="1" thickBot="1">
      <c r="G39" s="12"/>
      <c r="H39" s="18"/>
      <c r="O39" s="19"/>
    </row>
    <row r="40" spans="5:19" ht="15.75" thickBot="1">
      <c r="F40" s="2" t="s">
        <v>29</v>
      </c>
      <c r="G40" s="7">
        <f>'Faltas até 15 de maio'!I41</f>
        <v>3</v>
      </c>
      <c r="H40" s="18"/>
      <c r="K40" s="2" t="s">
        <v>49</v>
      </c>
      <c r="M40" s="14">
        <f>'2ºperiodo'!M48</f>
        <v>3</v>
      </c>
      <c r="R40" s="5" t="s">
        <v>53</v>
      </c>
    </row>
    <row r="41" spans="5:19">
      <c r="J41" t="s">
        <v>11</v>
      </c>
      <c r="R41" s="5" t="s">
        <v>54</v>
      </c>
    </row>
    <row r="42" spans="5:19">
      <c r="F42" s="5" t="s">
        <v>30</v>
      </c>
      <c r="G42" s="3">
        <f>1*G34+5*G36+10*G38+15*G40</f>
        <v>112</v>
      </c>
      <c r="H42" s="3"/>
      <c r="I42" s="3"/>
      <c r="J42" s="3"/>
      <c r="K42" s="5" t="s">
        <v>31</v>
      </c>
      <c r="M42" s="4">
        <f>1*M34+2*M36+3*M38+4*M40</f>
        <v>36</v>
      </c>
      <c r="R42" s="5" t="s">
        <v>55</v>
      </c>
      <c r="S42" s="17">
        <f>'2ºperiodo'!$R$51</f>
        <v>-5</v>
      </c>
    </row>
    <row r="43" spans="5:19">
      <c r="J43" t="s">
        <v>11</v>
      </c>
    </row>
    <row r="44" spans="5:19">
      <c r="E44" t="s">
        <v>32</v>
      </c>
      <c r="G44">
        <f>(K30-G42+M42)/G30+S42</f>
        <v>0.25</v>
      </c>
    </row>
  </sheetData>
  <sheetProtection selectLockedCells="1"/>
  <pageMargins left="0.7" right="0.7" top="0.75" bottom="0.75" header="0.3" footer="0.3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5"/>
  <sheetViews>
    <sheetView showGridLines="0" topLeftCell="B19" zoomScaleNormal="100" workbookViewId="0">
      <selection activeCell="G30" sqref="G30"/>
    </sheetView>
  </sheetViews>
  <sheetFormatPr defaultRowHeight="15"/>
  <cols>
    <col min="1" max="1" width="15.5703125" customWidth="1"/>
    <col min="8" max="8" width="1.85546875" customWidth="1"/>
    <col min="9" max="9" width="9" customWidth="1"/>
    <col min="10" max="10" width="1.85546875" customWidth="1"/>
  </cols>
  <sheetData>
    <row r="1" spans="2:13" ht="93.75" customHeight="1"/>
    <row r="2" spans="2:13" s="8" customFormat="1" ht="23.25" customHeight="1">
      <c r="C2" s="11" t="s">
        <v>0</v>
      </c>
      <c r="J2" s="2" t="s">
        <v>1</v>
      </c>
      <c r="K2" s="13" t="str">
        <f>'Faltas setembro'!$I$2</f>
        <v>8º</v>
      </c>
      <c r="L2" s="2" t="s">
        <v>2</v>
      </c>
      <c r="M2" s="13" t="str">
        <f>'Faltas setembro'!$K$2</f>
        <v>C</v>
      </c>
    </row>
    <row r="3" spans="2:13" ht="6.75" customHeight="1"/>
    <row r="4" spans="2:13">
      <c r="B4" s="3" t="s">
        <v>4</v>
      </c>
    </row>
    <row r="5" spans="2:13" ht="8.25" customHeight="1"/>
    <row r="6" spans="2:13">
      <c r="B6" t="s">
        <v>5</v>
      </c>
    </row>
    <row r="7" spans="2:13" ht="9" customHeight="1"/>
    <row r="8" spans="2:13">
      <c r="C8" s="3" t="s">
        <v>6</v>
      </c>
    </row>
    <row r="9" spans="2:13">
      <c r="B9" t="s">
        <v>7</v>
      </c>
    </row>
    <row r="10" spans="2:13" ht="9" customHeight="1"/>
    <row r="11" spans="2:13">
      <c r="B11" t="s">
        <v>8</v>
      </c>
    </row>
    <row r="12" spans="2:13" ht="7.5" customHeight="1"/>
    <row r="13" spans="2:13">
      <c r="B13" t="s">
        <v>9</v>
      </c>
    </row>
    <row r="14" spans="2:13" ht="9" customHeight="1"/>
    <row r="15" spans="2:13">
      <c r="B15" t="s">
        <v>10</v>
      </c>
    </row>
    <row r="16" spans="2:13" ht="9" customHeight="1"/>
    <row r="17" spans="2:13">
      <c r="C17" s="3" t="s">
        <v>12</v>
      </c>
    </row>
    <row r="18" spans="2:13">
      <c r="B18" t="s">
        <v>34</v>
      </c>
    </row>
    <row r="19" spans="2:13">
      <c r="B19" t="s">
        <v>14</v>
      </c>
    </row>
    <row r="20" spans="2:13" ht="7.5" customHeight="1"/>
    <row r="21" spans="2:13">
      <c r="B21" t="s">
        <v>35</v>
      </c>
    </row>
    <row r="22" spans="2:13">
      <c r="B22" t="s">
        <v>16</v>
      </c>
    </row>
    <row r="23" spans="2:13" ht="9" customHeight="1"/>
    <row r="24" spans="2:13">
      <c r="B24" t="s">
        <v>36</v>
      </c>
    </row>
    <row r="25" spans="2:13">
      <c r="B25" t="s">
        <v>18</v>
      </c>
    </row>
    <row r="26" spans="2:13" ht="8.25" customHeight="1"/>
    <row r="27" spans="2:13">
      <c r="B27" t="s">
        <v>37</v>
      </c>
    </row>
    <row r="28" spans="2:13">
      <c r="B28" t="s">
        <v>20</v>
      </c>
    </row>
    <row r="29" spans="2:13" ht="6" customHeight="1" thickBot="1"/>
    <row r="30" spans="2:13" ht="15.75" thickBot="1">
      <c r="F30" s="2" t="s">
        <v>21</v>
      </c>
      <c r="G30" s="6">
        <v>16</v>
      </c>
      <c r="H30" s="18"/>
      <c r="I30" s="18"/>
      <c r="K30" s="2" t="s">
        <v>22</v>
      </c>
      <c r="L30" s="3">
        <f>G30*10</f>
        <v>160</v>
      </c>
    </row>
    <row r="31" spans="2:13">
      <c r="H31" s="19"/>
      <c r="I31" s="19"/>
    </row>
    <row r="32" spans="2:13">
      <c r="F32" s="3" t="s">
        <v>6</v>
      </c>
      <c r="H32" s="19"/>
      <c r="I32" s="19"/>
      <c r="K32" t="s">
        <v>11</v>
      </c>
      <c r="M32" s="3" t="s">
        <v>12</v>
      </c>
    </row>
    <row r="33" spans="4:14" ht="6.75" customHeight="1">
      <c r="F33" s="3"/>
      <c r="H33" s="19"/>
      <c r="I33" s="19"/>
      <c r="K33" t="s">
        <v>11</v>
      </c>
      <c r="M33" s="3"/>
    </row>
    <row r="34" spans="4:14" ht="15.75" thickBot="1">
      <c r="D34" t="s">
        <v>11</v>
      </c>
      <c r="F34" s="3"/>
      <c r="G34" t="s">
        <v>39</v>
      </c>
      <c r="H34" s="19"/>
      <c r="I34" s="19" t="s">
        <v>40</v>
      </c>
    </row>
    <row r="35" spans="4:14" ht="15.75" thickBot="1">
      <c r="F35" s="2" t="s">
        <v>23</v>
      </c>
      <c r="G35" s="6">
        <v>0</v>
      </c>
      <c r="H35" s="18"/>
      <c r="I35" s="7">
        <f>'Faltas setembro'!G34+'Faltas outubro'!G35</f>
        <v>2</v>
      </c>
      <c r="M35" s="2" t="s">
        <v>24</v>
      </c>
      <c r="N35" s="7">
        <v>0</v>
      </c>
    </row>
    <row r="36" spans="4:14" ht="8.25" customHeight="1" thickBot="1">
      <c r="H36" s="19"/>
      <c r="I36" s="19"/>
    </row>
    <row r="37" spans="4:14" ht="15.75" thickBot="1">
      <c r="F37" s="2" t="s">
        <v>25</v>
      </c>
      <c r="G37" s="6">
        <v>0</v>
      </c>
      <c r="H37" s="18"/>
      <c r="I37" s="7">
        <f>'Faltas setembro'!G36+'Faltas outubro'!G37</f>
        <v>3</v>
      </c>
      <c r="M37" s="2" t="s">
        <v>26</v>
      </c>
      <c r="N37" s="7">
        <v>0</v>
      </c>
    </row>
    <row r="38" spans="4:14" ht="7.5" customHeight="1" thickBot="1">
      <c r="H38" s="19"/>
      <c r="I38" s="19"/>
    </row>
    <row r="39" spans="4:14" ht="15.75" thickBot="1">
      <c r="F39" s="2" t="s">
        <v>27</v>
      </c>
      <c r="G39" s="6">
        <v>0</v>
      </c>
      <c r="H39" s="18"/>
      <c r="I39" s="7">
        <f>'Faltas setembro'!G38+'Faltas outubro'!G39</f>
        <v>1</v>
      </c>
      <c r="M39" s="2" t="s">
        <v>28</v>
      </c>
      <c r="N39" s="7">
        <v>0</v>
      </c>
    </row>
    <row r="40" spans="4:14" ht="6" customHeight="1" thickBot="1">
      <c r="H40" s="19"/>
      <c r="I40" s="19"/>
    </row>
    <row r="41" spans="4:14" ht="15.75" thickBot="1">
      <c r="F41" s="2" t="s">
        <v>29</v>
      </c>
      <c r="G41" s="6">
        <v>0</v>
      </c>
      <c r="H41" s="18"/>
      <c r="I41" s="7">
        <f>'Faltas setembro'!G40+'Faltas outubro'!G41</f>
        <v>1</v>
      </c>
      <c r="M41" s="2" t="s">
        <v>49</v>
      </c>
      <c r="N41" s="7">
        <v>0</v>
      </c>
    </row>
    <row r="43" spans="4:14">
      <c r="F43" s="5" t="s">
        <v>30</v>
      </c>
      <c r="G43" s="3">
        <f>1*I35+5*I37+10*I39+15*I41</f>
        <v>42</v>
      </c>
      <c r="H43" s="3"/>
      <c r="I43" s="3"/>
      <c r="K43" s="3"/>
      <c r="L43" s="3"/>
      <c r="M43" s="5" t="s">
        <v>31</v>
      </c>
      <c r="N43" s="4">
        <f>1*N35+2*N37+3*N39+4*N41</f>
        <v>0</v>
      </c>
    </row>
    <row r="44" spans="4:14">
      <c r="I44" t="s">
        <v>11</v>
      </c>
    </row>
    <row r="45" spans="4:14">
      <c r="E45" t="s">
        <v>32</v>
      </c>
      <c r="G45">
        <f>(L30-G43+N43)/G30</f>
        <v>7.375</v>
      </c>
    </row>
  </sheetData>
  <sheetProtection sheet="1" objects="1" scenarios="1" selectLockedCells="1"/>
  <pageMargins left="0.7" right="0.7" top="0.75" bottom="0.75" header="0.3" footer="0.3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5"/>
  <sheetViews>
    <sheetView showGridLines="0" topLeftCell="A22" zoomScaleNormal="100" workbookViewId="0">
      <selection activeCell="G30" sqref="G30"/>
    </sheetView>
  </sheetViews>
  <sheetFormatPr defaultRowHeight="15"/>
  <cols>
    <col min="1" max="1" width="15.5703125" customWidth="1"/>
    <col min="8" max="8" width="1.85546875" customWidth="1"/>
    <col min="9" max="9" width="9" customWidth="1"/>
    <col min="10" max="10" width="1.85546875" customWidth="1"/>
  </cols>
  <sheetData>
    <row r="1" spans="2:13" ht="93.75" customHeight="1"/>
    <row r="2" spans="2:13" s="8" customFormat="1" ht="23.25" customHeight="1">
      <c r="C2" s="11" t="s">
        <v>0</v>
      </c>
      <c r="J2" s="2" t="s">
        <v>1</v>
      </c>
      <c r="K2" s="13" t="str">
        <f>'Faltas setembro'!$I$2</f>
        <v>8º</v>
      </c>
      <c r="L2" s="2" t="s">
        <v>2</v>
      </c>
      <c r="M2" s="13" t="str">
        <f>'Faltas setembro'!$K$2</f>
        <v>C</v>
      </c>
    </row>
    <row r="3" spans="2:13" ht="6.75" customHeight="1"/>
    <row r="4" spans="2:13">
      <c r="B4" s="3" t="s">
        <v>4</v>
      </c>
    </row>
    <row r="5" spans="2:13" ht="8.25" customHeight="1"/>
    <row r="6" spans="2:13">
      <c r="B6" t="s">
        <v>5</v>
      </c>
    </row>
    <row r="7" spans="2:13" ht="9" customHeight="1"/>
    <row r="8" spans="2:13">
      <c r="C8" s="3" t="s">
        <v>6</v>
      </c>
    </row>
    <row r="9" spans="2:13">
      <c r="B9" t="s">
        <v>7</v>
      </c>
    </row>
    <row r="10" spans="2:13" ht="9" customHeight="1"/>
    <row r="11" spans="2:13">
      <c r="B11" t="s">
        <v>8</v>
      </c>
    </row>
    <row r="12" spans="2:13" ht="7.5" customHeight="1"/>
    <row r="13" spans="2:13">
      <c r="B13" t="s">
        <v>9</v>
      </c>
    </row>
    <row r="14" spans="2:13" ht="9" customHeight="1"/>
    <row r="15" spans="2:13">
      <c r="B15" t="s">
        <v>10</v>
      </c>
    </row>
    <row r="16" spans="2:13" ht="9" customHeight="1"/>
    <row r="17" spans="2:13">
      <c r="C17" s="3" t="s">
        <v>12</v>
      </c>
    </row>
    <row r="18" spans="2:13">
      <c r="B18" t="s">
        <v>34</v>
      </c>
    </row>
    <row r="19" spans="2:13">
      <c r="B19" t="s">
        <v>14</v>
      </c>
    </row>
    <row r="20" spans="2:13" ht="7.5" customHeight="1"/>
    <row r="21" spans="2:13">
      <c r="B21" t="s">
        <v>35</v>
      </c>
    </row>
    <row r="22" spans="2:13">
      <c r="B22" t="s">
        <v>16</v>
      </c>
    </row>
    <row r="23" spans="2:13" ht="9" customHeight="1"/>
    <row r="24" spans="2:13">
      <c r="B24" t="s">
        <v>36</v>
      </c>
    </row>
    <row r="25" spans="2:13">
      <c r="B25" t="s">
        <v>18</v>
      </c>
    </row>
    <row r="26" spans="2:13" ht="8.25" customHeight="1"/>
    <row r="27" spans="2:13">
      <c r="B27" t="s">
        <v>37</v>
      </c>
    </row>
    <row r="28" spans="2:13">
      <c r="B28" t="s">
        <v>20</v>
      </c>
    </row>
    <row r="29" spans="2:13" ht="6" customHeight="1" thickBot="1"/>
    <row r="30" spans="2:13" ht="15.75" thickBot="1">
      <c r="F30" s="2" t="s">
        <v>21</v>
      </c>
      <c r="G30" s="6">
        <v>16</v>
      </c>
      <c r="H30" s="18"/>
      <c r="I30" s="18"/>
      <c r="K30" s="2" t="s">
        <v>22</v>
      </c>
      <c r="L30" s="3">
        <f>G30*10</f>
        <v>160</v>
      </c>
    </row>
    <row r="31" spans="2:13">
      <c r="H31" s="19"/>
      <c r="I31" s="19"/>
    </row>
    <row r="32" spans="2:13">
      <c r="F32" s="3" t="s">
        <v>6</v>
      </c>
      <c r="H32" s="19"/>
      <c r="I32" s="19"/>
      <c r="K32" t="s">
        <v>11</v>
      </c>
      <c r="M32" s="3" t="s">
        <v>12</v>
      </c>
    </row>
    <row r="33" spans="4:14" ht="6.75" customHeight="1">
      <c r="F33" s="3"/>
      <c r="H33" s="19"/>
      <c r="I33" s="19"/>
      <c r="K33" t="s">
        <v>11</v>
      </c>
      <c r="M33" s="3"/>
    </row>
    <row r="34" spans="4:14" ht="15.75" thickBot="1">
      <c r="D34" t="s">
        <v>11</v>
      </c>
      <c r="F34" s="3"/>
      <c r="G34" t="s">
        <v>39</v>
      </c>
      <c r="H34" s="19"/>
      <c r="I34" s="19" t="s">
        <v>40</v>
      </c>
    </row>
    <row r="35" spans="4:14" ht="15.75" thickBot="1">
      <c r="F35" s="2" t="s">
        <v>23</v>
      </c>
      <c r="G35" s="6">
        <v>0</v>
      </c>
      <c r="H35" s="18"/>
      <c r="I35" s="7">
        <f>'Faltas outubro'!I35+'Faltas novembro'!G35</f>
        <v>2</v>
      </c>
      <c r="M35" s="2" t="s">
        <v>24</v>
      </c>
      <c r="N35" s="7">
        <v>0</v>
      </c>
    </row>
    <row r="36" spans="4:14" ht="8.25" customHeight="1" thickBot="1">
      <c r="H36" s="19"/>
      <c r="I36" s="12"/>
    </row>
    <row r="37" spans="4:14" ht="15.75" thickBot="1">
      <c r="F37" s="2" t="s">
        <v>25</v>
      </c>
      <c r="G37" s="6">
        <v>0</v>
      </c>
      <c r="H37" s="18"/>
      <c r="I37" s="7">
        <f>'Faltas outubro'!I37+'Faltas novembro'!G37</f>
        <v>3</v>
      </c>
      <c r="M37" s="2" t="s">
        <v>26</v>
      </c>
      <c r="N37" s="7">
        <v>0</v>
      </c>
    </row>
    <row r="38" spans="4:14" ht="7.5" customHeight="1" thickBot="1">
      <c r="H38" s="19"/>
      <c r="I38" s="12"/>
    </row>
    <row r="39" spans="4:14" ht="15.75" thickBot="1">
      <c r="F39" s="2" t="s">
        <v>27</v>
      </c>
      <c r="G39" s="6">
        <v>0</v>
      </c>
      <c r="H39" s="18"/>
      <c r="I39" s="7">
        <f>'Faltas outubro'!I39+'Faltas novembro'!G39</f>
        <v>1</v>
      </c>
      <c r="M39" s="2" t="s">
        <v>28</v>
      </c>
      <c r="N39" s="7">
        <v>0</v>
      </c>
    </row>
    <row r="40" spans="4:14" ht="6" customHeight="1" thickBot="1">
      <c r="H40" s="19"/>
      <c r="I40" s="12"/>
    </row>
    <row r="41" spans="4:14" ht="15.75" thickBot="1">
      <c r="F41" s="2" t="s">
        <v>29</v>
      </c>
      <c r="G41" s="6">
        <v>0</v>
      </c>
      <c r="H41" s="18"/>
      <c r="I41" s="7">
        <f>'Faltas outubro'!I41+'Faltas novembro'!G41</f>
        <v>1</v>
      </c>
      <c r="M41" s="2" t="s">
        <v>49</v>
      </c>
      <c r="N41" s="7">
        <v>0</v>
      </c>
    </row>
    <row r="43" spans="4:14">
      <c r="F43" s="5" t="s">
        <v>30</v>
      </c>
      <c r="G43" s="3">
        <f>1*I35+5*I37+10*I39+15*I41</f>
        <v>42</v>
      </c>
      <c r="H43" s="3"/>
      <c r="I43" s="3"/>
      <c r="K43" s="3"/>
      <c r="L43" s="3"/>
      <c r="M43" s="5" t="s">
        <v>31</v>
      </c>
      <c r="N43" s="4">
        <f>1*N35+2*N37+3*N39+4*N41</f>
        <v>0</v>
      </c>
    </row>
    <row r="44" spans="4:14">
      <c r="I44" t="s">
        <v>11</v>
      </c>
    </row>
    <row r="45" spans="4:14">
      <c r="E45" t="s">
        <v>32</v>
      </c>
      <c r="G45">
        <f>(L30-G43+N43)/G30</f>
        <v>7.375</v>
      </c>
    </row>
  </sheetData>
  <sheetProtection sheet="1" objects="1" scenarios="1" selectLockedCells="1"/>
  <pageMargins left="0.7" right="0.7" top="0.75" bottom="0.75" header="0.3" footer="0.3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5"/>
  <sheetViews>
    <sheetView showGridLines="0" topLeftCell="B16" zoomScaleNormal="100" workbookViewId="0">
      <selection activeCell="G30" sqref="G30"/>
    </sheetView>
  </sheetViews>
  <sheetFormatPr defaultRowHeight="15"/>
  <cols>
    <col min="1" max="1" width="15.5703125" customWidth="1"/>
    <col min="8" max="8" width="1.85546875" customWidth="1"/>
    <col min="9" max="9" width="9" customWidth="1"/>
    <col min="10" max="10" width="1.85546875" customWidth="1"/>
  </cols>
  <sheetData>
    <row r="1" spans="2:13" ht="93.75" customHeight="1"/>
    <row r="2" spans="2:13" s="8" customFormat="1" ht="23.25" customHeight="1">
      <c r="C2" s="11" t="s">
        <v>0</v>
      </c>
      <c r="J2" s="2" t="s">
        <v>1</v>
      </c>
      <c r="K2" s="13" t="str">
        <f>'Faltas setembro'!$I$2</f>
        <v>8º</v>
      </c>
      <c r="L2" s="2" t="s">
        <v>2</v>
      </c>
      <c r="M2" s="13" t="str">
        <f>'Faltas setembro'!$K$2</f>
        <v>C</v>
      </c>
    </row>
    <row r="3" spans="2:13" ht="6.75" customHeight="1"/>
    <row r="4" spans="2:13">
      <c r="B4" s="3" t="s">
        <v>4</v>
      </c>
    </row>
    <row r="5" spans="2:13" ht="8.25" customHeight="1"/>
    <row r="6" spans="2:13">
      <c r="B6" t="s">
        <v>5</v>
      </c>
    </row>
    <row r="7" spans="2:13" ht="9" customHeight="1"/>
    <row r="8" spans="2:13">
      <c r="C8" s="3" t="s">
        <v>6</v>
      </c>
    </row>
    <row r="9" spans="2:13">
      <c r="B9" t="s">
        <v>7</v>
      </c>
    </row>
    <row r="10" spans="2:13" ht="9" customHeight="1"/>
    <row r="11" spans="2:13">
      <c r="B11" t="s">
        <v>8</v>
      </c>
    </row>
    <row r="12" spans="2:13" ht="7.5" customHeight="1"/>
    <row r="13" spans="2:13">
      <c r="B13" t="s">
        <v>9</v>
      </c>
    </row>
    <row r="14" spans="2:13" ht="9" customHeight="1"/>
    <row r="15" spans="2:13">
      <c r="B15" t="s">
        <v>10</v>
      </c>
    </row>
    <row r="16" spans="2:13" ht="9" customHeight="1"/>
    <row r="17" spans="2:13">
      <c r="C17" s="3" t="s">
        <v>12</v>
      </c>
    </row>
    <row r="18" spans="2:13">
      <c r="B18" t="s">
        <v>34</v>
      </c>
    </row>
    <row r="19" spans="2:13">
      <c r="B19" t="s">
        <v>14</v>
      </c>
    </row>
    <row r="20" spans="2:13" ht="7.5" customHeight="1"/>
    <row r="21" spans="2:13">
      <c r="B21" t="s">
        <v>35</v>
      </c>
    </row>
    <row r="22" spans="2:13">
      <c r="B22" t="s">
        <v>16</v>
      </c>
    </row>
    <row r="23" spans="2:13" ht="9" customHeight="1"/>
    <row r="24" spans="2:13">
      <c r="B24" t="s">
        <v>36</v>
      </c>
    </row>
    <row r="25" spans="2:13">
      <c r="B25" t="s">
        <v>18</v>
      </c>
    </row>
    <row r="26" spans="2:13" ht="8.25" customHeight="1"/>
    <row r="27" spans="2:13">
      <c r="B27" t="s">
        <v>37</v>
      </c>
    </row>
    <row r="28" spans="2:13">
      <c r="B28" t="s">
        <v>20</v>
      </c>
    </row>
    <row r="29" spans="2:13" ht="6" customHeight="1" thickBot="1"/>
    <row r="30" spans="2:13" ht="15.75" thickBot="1">
      <c r="F30" s="2" t="s">
        <v>21</v>
      </c>
      <c r="G30" s="6">
        <v>16</v>
      </c>
      <c r="H30" s="18"/>
      <c r="I30" s="18"/>
      <c r="K30" s="2" t="s">
        <v>22</v>
      </c>
      <c r="L30" s="3">
        <f>G30*10</f>
        <v>160</v>
      </c>
    </row>
    <row r="31" spans="2:13">
      <c r="H31" s="19"/>
      <c r="I31" s="19"/>
    </row>
    <row r="32" spans="2:13">
      <c r="F32" s="3" t="s">
        <v>6</v>
      </c>
      <c r="H32" s="19"/>
      <c r="I32" s="19"/>
      <c r="K32" t="s">
        <v>11</v>
      </c>
      <c r="M32" s="3" t="s">
        <v>12</v>
      </c>
    </row>
    <row r="33" spans="4:14" ht="6.75" customHeight="1">
      <c r="F33" s="3"/>
      <c r="H33" s="19"/>
      <c r="I33" s="19"/>
      <c r="K33" t="s">
        <v>11</v>
      </c>
      <c r="M33" s="3"/>
    </row>
    <row r="34" spans="4:14" ht="15.75" thickBot="1">
      <c r="D34" t="s">
        <v>11</v>
      </c>
      <c r="F34" s="3"/>
      <c r="G34" t="s">
        <v>39</v>
      </c>
      <c r="H34" s="19"/>
      <c r="I34" s="19" t="s">
        <v>40</v>
      </c>
    </row>
    <row r="35" spans="4:14" ht="15.75" thickBot="1">
      <c r="F35" s="2" t="s">
        <v>23</v>
      </c>
      <c r="G35" s="6">
        <v>0</v>
      </c>
      <c r="H35" s="18"/>
      <c r="I35" s="7">
        <f>'Faltas novembro'!I35+'Faltas dezembro'!G35</f>
        <v>2</v>
      </c>
      <c r="M35" s="2" t="s">
        <v>24</v>
      </c>
      <c r="N35" s="7">
        <v>0</v>
      </c>
    </row>
    <row r="36" spans="4:14" ht="8.25" customHeight="1" thickBot="1">
      <c r="H36" s="19"/>
      <c r="I36" s="19"/>
    </row>
    <row r="37" spans="4:14" ht="15.75" thickBot="1">
      <c r="F37" s="2" t="s">
        <v>25</v>
      </c>
      <c r="G37" s="6">
        <v>0</v>
      </c>
      <c r="H37" s="18"/>
      <c r="I37" s="7">
        <f>'Faltas novembro'!I37+'Faltas dezembro'!G37</f>
        <v>3</v>
      </c>
      <c r="M37" s="2" t="s">
        <v>26</v>
      </c>
      <c r="N37" s="7">
        <v>0</v>
      </c>
    </row>
    <row r="38" spans="4:14" ht="7.5" customHeight="1" thickBot="1">
      <c r="H38" s="19"/>
      <c r="I38" s="19"/>
    </row>
    <row r="39" spans="4:14" ht="15.75" thickBot="1">
      <c r="F39" s="2" t="s">
        <v>27</v>
      </c>
      <c r="G39" s="6">
        <v>0</v>
      </c>
      <c r="H39" s="18"/>
      <c r="I39" s="7">
        <f>'Faltas novembro'!I39+'Faltas dezembro'!G39</f>
        <v>1</v>
      </c>
      <c r="M39" s="2" t="s">
        <v>28</v>
      </c>
      <c r="N39" s="7">
        <v>0</v>
      </c>
    </row>
    <row r="40" spans="4:14" ht="6" customHeight="1" thickBot="1">
      <c r="H40" s="19"/>
      <c r="I40" s="19"/>
    </row>
    <row r="41" spans="4:14" ht="15.75" thickBot="1">
      <c r="F41" s="2" t="s">
        <v>29</v>
      </c>
      <c r="G41" s="6">
        <v>0</v>
      </c>
      <c r="H41" s="18"/>
      <c r="I41" s="7">
        <f>'Faltas novembro'!I41+'Faltas dezembro'!G41</f>
        <v>1</v>
      </c>
      <c r="M41" s="2" t="s">
        <v>49</v>
      </c>
      <c r="N41" s="7">
        <v>0</v>
      </c>
    </row>
    <row r="43" spans="4:14">
      <c r="F43" s="5" t="s">
        <v>30</v>
      </c>
      <c r="G43" s="3">
        <f>1*I35+5*I37+10*I39+15*I41</f>
        <v>42</v>
      </c>
      <c r="H43" s="3"/>
      <c r="I43" s="3"/>
      <c r="K43" s="3"/>
      <c r="L43" s="3"/>
      <c r="M43" s="5" t="s">
        <v>31</v>
      </c>
      <c r="N43" s="4">
        <f>1*N35+2*N37+3*N39+4*N41</f>
        <v>0</v>
      </c>
    </row>
    <row r="44" spans="4:14">
      <c r="I44" t="s">
        <v>11</v>
      </c>
    </row>
    <row r="45" spans="4:14">
      <c r="E45" t="s">
        <v>32</v>
      </c>
      <c r="G45">
        <f>(L30-G43+N43)/G30</f>
        <v>7.375</v>
      </c>
    </row>
  </sheetData>
  <sheetProtection sheet="1" objects="1" scenarios="1" selectLockedCells="1"/>
  <pageMargins left="0.7" right="0.7" top="0.75" bottom="0.75" header="0.3" footer="0.3"/>
  <pageSetup paperSize="9" scale="5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showGridLines="0" topLeftCell="A28" workbookViewId="0">
      <selection activeCell="M42" sqref="M42"/>
    </sheetView>
  </sheetViews>
  <sheetFormatPr defaultRowHeight="15"/>
  <cols>
    <col min="12" max="12" width="2.140625" customWidth="1"/>
    <col min="17" max="17" width="12.28515625" customWidth="1"/>
  </cols>
  <sheetData>
    <row r="1" spans="1:17" ht="85.5" customHeight="1">
      <c r="A1" s="8"/>
    </row>
    <row r="2" spans="1:17" ht="21.75" customHeight="1">
      <c r="C2" s="1" t="s">
        <v>0</v>
      </c>
      <c r="H2" s="2" t="s">
        <v>1</v>
      </c>
      <c r="I2" s="13" t="str">
        <f>'Faltas setembro'!$I$2</f>
        <v>8º</v>
      </c>
      <c r="J2" s="2" t="s">
        <v>2</v>
      </c>
      <c r="K2" s="13" t="str">
        <f>'Faltas setembro'!$K$2</f>
        <v>C</v>
      </c>
    </row>
    <row r="4" spans="1:17">
      <c r="B4" s="3" t="s">
        <v>4</v>
      </c>
    </row>
    <row r="6" spans="1:17">
      <c r="B6" t="s">
        <v>5</v>
      </c>
    </row>
    <row r="7" spans="1:17" ht="8.25" customHeight="1"/>
    <row r="8" spans="1:17">
      <c r="C8" s="3" t="s">
        <v>6</v>
      </c>
    </row>
    <row r="9" spans="1:17">
      <c r="B9" t="s">
        <v>7</v>
      </c>
    </row>
    <row r="10" spans="1:17" ht="8.25" customHeight="1"/>
    <row r="11" spans="1:17">
      <c r="B11" t="s">
        <v>8</v>
      </c>
    </row>
    <row r="12" spans="1:17" ht="6.75" customHeight="1"/>
    <row r="13" spans="1:17">
      <c r="B13" t="s">
        <v>9</v>
      </c>
    </row>
    <row r="14" spans="1:17" ht="7.5" customHeight="1">
      <c r="Q14" s="8"/>
    </row>
    <row r="15" spans="1:17">
      <c r="B15" t="s">
        <v>10</v>
      </c>
      <c r="L15" t="s">
        <v>11</v>
      </c>
      <c r="Q15" s="9"/>
    </row>
    <row r="16" spans="1:17" ht="8.25" customHeight="1"/>
    <row r="17" spans="2:3">
      <c r="C17" s="3" t="s">
        <v>12</v>
      </c>
    </row>
    <row r="18" spans="2:3">
      <c r="B18" t="s">
        <v>34</v>
      </c>
    </row>
    <row r="19" spans="2:3">
      <c r="B19" t="s">
        <v>14</v>
      </c>
    </row>
    <row r="20" spans="2:3" ht="6.75" customHeight="1"/>
    <row r="21" spans="2:3">
      <c r="B21" t="s">
        <v>35</v>
      </c>
    </row>
    <row r="22" spans="2:3">
      <c r="B22" t="s">
        <v>16</v>
      </c>
    </row>
    <row r="23" spans="2:3" ht="7.5" customHeight="1"/>
    <row r="24" spans="2:3">
      <c r="B24" t="s">
        <v>36</v>
      </c>
    </row>
    <row r="25" spans="2:3">
      <c r="B25" t="s">
        <v>18</v>
      </c>
    </row>
    <row r="26" spans="2:3" ht="8.25" customHeight="1"/>
    <row r="27" spans="2:3">
      <c r="B27" t="s">
        <v>37</v>
      </c>
    </row>
    <row r="28" spans="2:3">
      <c r="B28" t="s">
        <v>20</v>
      </c>
    </row>
    <row r="29" spans="2:3" ht="12.75" customHeight="1"/>
    <row r="30" spans="2:3" ht="12.75" customHeight="1">
      <c r="C30" s="3" t="s">
        <v>42</v>
      </c>
    </row>
    <row r="31" spans="2:3" ht="6.75" customHeight="1">
      <c r="C31" s="3"/>
    </row>
    <row r="32" spans="2:3" ht="12.75" customHeight="1">
      <c r="B32" t="s">
        <v>43</v>
      </c>
      <c r="C32" s="3"/>
    </row>
    <row r="33" spans="2:17" ht="6" customHeight="1">
      <c r="C33" s="3"/>
    </row>
    <row r="34" spans="2:17" ht="12.75" customHeight="1">
      <c r="B34" t="s">
        <v>50</v>
      </c>
      <c r="C34" s="3"/>
    </row>
    <row r="35" spans="2:17" ht="6" customHeight="1">
      <c r="C35" s="3"/>
    </row>
    <row r="36" spans="2:17" ht="12.75" customHeight="1">
      <c r="B36" t="s">
        <v>51</v>
      </c>
      <c r="C36" s="3"/>
    </row>
    <row r="37" spans="2:17" ht="12.75" customHeight="1" thickBot="1"/>
    <row r="38" spans="2:17" ht="15.75" thickBot="1">
      <c r="F38" s="2" t="s">
        <v>21</v>
      </c>
      <c r="G38" s="6">
        <v>16</v>
      </c>
      <c r="I38" s="2" t="s">
        <v>22</v>
      </c>
      <c r="J38" s="3">
        <f>G38*10</f>
        <v>160</v>
      </c>
    </row>
    <row r="40" spans="2:17">
      <c r="F40" s="3" t="s">
        <v>6</v>
      </c>
      <c r="H40" t="s">
        <v>11</v>
      </c>
      <c r="J40" s="3" t="s">
        <v>12</v>
      </c>
      <c r="O40" s="3" t="s">
        <v>42</v>
      </c>
    </row>
    <row r="41" spans="2:17" ht="15.75" thickBot="1">
      <c r="F41" s="3"/>
      <c r="M41" s="16" t="s">
        <v>56</v>
      </c>
      <c r="P41" t="s">
        <v>11</v>
      </c>
    </row>
    <row r="42" spans="2:17" ht="15.75" thickBot="1">
      <c r="F42" s="2" t="s">
        <v>23</v>
      </c>
      <c r="G42" s="7">
        <f>'Faltas dezembro'!I35</f>
        <v>2</v>
      </c>
      <c r="J42" s="2" t="s">
        <v>24</v>
      </c>
      <c r="K42" s="6">
        <v>2</v>
      </c>
      <c r="M42" s="14">
        <f>K42</f>
        <v>2</v>
      </c>
      <c r="P42" s="2" t="s">
        <v>44</v>
      </c>
      <c r="Q42" s="21" t="s">
        <v>48</v>
      </c>
    </row>
    <row r="43" spans="2:17" ht="9" customHeight="1" thickBot="1"/>
    <row r="44" spans="2:17" ht="15.75" thickBot="1">
      <c r="F44" s="2" t="s">
        <v>25</v>
      </c>
      <c r="G44" s="7">
        <f>'Faltas dezembro'!I37</f>
        <v>3</v>
      </c>
      <c r="J44" s="2" t="s">
        <v>26</v>
      </c>
      <c r="K44" s="6">
        <v>2</v>
      </c>
      <c r="M44" s="14">
        <f>K44</f>
        <v>2</v>
      </c>
      <c r="O44" s="22" t="s">
        <v>45</v>
      </c>
      <c r="P44" s="23"/>
    </row>
    <row r="45" spans="2:17" ht="9" customHeight="1" thickBot="1">
      <c r="O45" s="22" t="s">
        <v>47</v>
      </c>
      <c r="P45" s="23"/>
    </row>
    <row r="46" spans="2:17" ht="15.75" thickBot="1">
      <c r="F46" s="2" t="s">
        <v>27</v>
      </c>
      <c r="G46" s="7">
        <f>'Faltas dezembro'!I39</f>
        <v>1</v>
      </c>
      <c r="J46" s="2" t="s">
        <v>28</v>
      </c>
      <c r="K46" s="6">
        <v>2</v>
      </c>
      <c r="M46" s="14">
        <f>K46</f>
        <v>2</v>
      </c>
      <c r="O46" s="22" t="s">
        <v>48</v>
      </c>
      <c r="P46" s="23"/>
    </row>
    <row r="47" spans="2:17" ht="6.75" customHeight="1" thickBot="1">
      <c r="O47" s="19"/>
    </row>
    <row r="48" spans="2:17" ht="15.75" thickBot="1">
      <c r="F48" s="2" t="s">
        <v>29</v>
      </c>
      <c r="G48" s="7">
        <f>'Faltas dezembro'!I41</f>
        <v>1</v>
      </c>
      <c r="J48" s="2" t="s">
        <v>49</v>
      </c>
      <c r="K48" s="6">
        <v>2</v>
      </c>
      <c r="M48" s="14">
        <f>K48</f>
        <v>2</v>
      </c>
    </row>
    <row r="50" spans="5:18">
      <c r="F50" s="5" t="s">
        <v>30</v>
      </c>
      <c r="G50" s="3">
        <f>1*G42+5*G44+10*G46+15*G48</f>
        <v>42</v>
      </c>
      <c r="H50" s="3"/>
      <c r="I50" s="3"/>
      <c r="J50" s="5" t="s">
        <v>31</v>
      </c>
      <c r="K50" s="4">
        <f>1*M42+2*M44+3*M46+4*M48</f>
        <v>20</v>
      </c>
      <c r="Q50" s="5" t="s">
        <v>53</v>
      </c>
    </row>
    <row r="51" spans="5:18">
      <c r="Q51" s="5" t="s">
        <v>46</v>
      </c>
      <c r="R51" s="17">
        <f>IF(Q42="bom",5,IF(Q42="suficiente",0,IF(Q42="insuficiente",-5)))</f>
        <v>5</v>
      </c>
    </row>
    <row r="52" spans="5:18">
      <c r="E52" t="s">
        <v>32</v>
      </c>
      <c r="G52">
        <f>((J38-G50+K50)/G38)+R51</f>
        <v>13.625</v>
      </c>
    </row>
  </sheetData>
  <sheetProtection selectLockedCells="1"/>
  <dataConsolidate/>
  <dataValidations count="1">
    <dataValidation type="list" allowBlank="1" showInputMessage="1" showErrorMessage="1" sqref="Q42">
      <formula1>classificações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5"/>
  <sheetViews>
    <sheetView showGridLines="0" topLeftCell="A19" zoomScaleNormal="100" workbookViewId="0">
      <selection activeCell="G39" sqref="G39"/>
    </sheetView>
  </sheetViews>
  <sheetFormatPr defaultRowHeight="15"/>
  <cols>
    <col min="1" max="1" width="14.7109375" customWidth="1"/>
    <col min="8" max="8" width="1.5703125" customWidth="1"/>
    <col min="9" max="9" width="10" customWidth="1"/>
    <col min="10" max="10" width="1.85546875" customWidth="1"/>
  </cols>
  <sheetData>
    <row r="2" spans="2:13" ht="92.25" customHeight="1"/>
    <row r="3" spans="2:13" ht="18" customHeight="1">
      <c r="C3" s="1" t="s">
        <v>0</v>
      </c>
      <c r="J3" s="2" t="s">
        <v>1</v>
      </c>
      <c r="K3" s="13" t="str">
        <f>'Faltas setembro'!$I$2</f>
        <v>8º</v>
      </c>
      <c r="L3" s="2" t="s">
        <v>2</v>
      </c>
      <c r="M3" s="13" t="str">
        <f>'Faltas setembro'!$K$2</f>
        <v>C</v>
      </c>
    </row>
    <row r="4" spans="2:13">
      <c r="B4" s="3" t="s">
        <v>4</v>
      </c>
    </row>
    <row r="5" spans="2:13" ht="6.75" customHeight="1"/>
    <row r="6" spans="2:13">
      <c r="B6" t="s">
        <v>5</v>
      </c>
    </row>
    <row r="7" spans="2:13" ht="5.25" customHeight="1"/>
    <row r="8" spans="2:13">
      <c r="C8" s="3" t="s">
        <v>6</v>
      </c>
    </row>
    <row r="9" spans="2:13">
      <c r="B9" t="s">
        <v>7</v>
      </c>
    </row>
    <row r="10" spans="2:13" ht="6.75" customHeight="1"/>
    <row r="11" spans="2:13">
      <c r="B11" t="s">
        <v>8</v>
      </c>
    </row>
    <row r="12" spans="2:13" ht="6" customHeight="1"/>
    <row r="13" spans="2:13">
      <c r="B13" t="s">
        <v>9</v>
      </c>
    </row>
    <row r="14" spans="2:13" ht="6" customHeight="1"/>
    <row r="15" spans="2:13">
      <c r="B15" t="s">
        <v>10</v>
      </c>
    </row>
    <row r="16" spans="2:13" ht="6.75" customHeight="1"/>
    <row r="17" spans="2:17">
      <c r="C17" t="s">
        <v>12</v>
      </c>
    </row>
    <row r="18" spans="2:17">
      <c r="B18" t="s">
        <v>34</v>
      </c>
    </row>
    <row r="19" spans="2:17">
      <c r="B19" t="s">
        <v>14</v>
      </c>
    </row>
    <row r="20" spans="2:17" ht="6.75" customHeight="1"/>
    <row r="21" spans="2:17">
      <c r="B21" t="s">
        <v>35</v>
      </c>
    </row>
    <row r="22" spans="2:17">
      <c r="B22" t="s">
        <v>16</v>
      </c>
    </row>
    <row r="23" spans="2:17" ht="7.5" customHeight="1"/>
    <row r="24" spans="2:17">
      <c r="B24" t="s">
        <v>36</v>
      </c>
    </row>
    <row r="25" spans="2:17">
      <c r="B25" t="s">
        <v>18</v>
      </c>
    </row>
    <row r="26" spans="2:17" ht="7.5" customHeight="1"/>
    <row r="27" spans="2:17">
      <c r="B27" t="s">
        <v>37</v>
      </c>
    </row>
    <row r="28" spans="2:17">
      <c r="B28" t="s">
        <v>20</v>
      </c>
    </row>
    <row r="29" spans="2:17" ht="8.25" customHeight="1" thickBot="1"/>
    <row r="30" spans="2:17" ht="15.75" thickBot="1">
      <c r="F30" s="2" t="s">
        <v>21</v>
      </c>
      <c r="G30" s="6">
        <v>16</v>
      </c>
      <c r="H30" s="18"/>
      <c r="I30" s="18"/>
      <c r="K30" s="2" t="s">
        <v>22</v>
      </c>
      <c r="L30" s="3">
        <f>G30*10</f>
        <v>160</v>
      </c>
    </row>
    <row r="31" spans="2:17" ht="7.5" customHeight="1">
      <c r="H31" s="19"/>
      <c r="I31" s="19"/>
      <c r="Q31" t="s">
        <v>11</v>
      </c>
    </row>
    <row r="32" spans="2:17">
      <c r="F32" s="3" t="s">
        <v>6</v>
      </c>
      <c r="H32" s="19"/>
      <c r="I32" s="19"/>
      <c r="J32" t="s">
        <v>11</v>
      </c>
      <c r="L32" s="3" t="s">
        <v>38</v>
      </c>
    </row>
    <row r="33" spans="5:20">
      <c r="F33" s="3"/>
      <c r="G33" t="s">
        <v>39</v>
      </c>
      <c r="H33" s="19"/>
      <c r="I33" s="19" t="s">
        <v>40</v>
      </c>
      <c r="L33" s="3"/>
    </row>
    <row r="34" spans="5:20" ht="8.25" customHeight="1" thickBot="1">
      <c r="F34" s="3"/>
      <c r="H34" s="19"/>
      <c r="I34" s="19"/>
    </row>
    <row r="35" spans="5:20" ht="15.75" thickBot="1">
      <c r="F35" s="2" t="s">
        <v>23</v>
      </c>
      <c r="G35" s="6">
        <v>0</v>
      </c>
      <c r="H35" s="18"/>
      <c r="I35" s="7">
        <f>G35+'1º período'!G42</f>
        <v>2</v>
      </c>
      <c r="M35" s="2" t="s">
        <v>24</v>
      </c>
      <c r="N35" s="7">
        <f>'1º período'!M42</f>
        <v>2</v>
      </c>
    </row>
    <row r="36" spans="5:20" ht="6.75" customHeight="1" thickBot="1">
      <c r="H36" s="19"/>
      <c r="I36" s="19"/>
    </row>
    <row r="37" spans="5:20" ht="15.75" thickBot="1">
      <c r="F37" s="2" t="s">
        <v>25</v>
      </c>
      <c r="G37" s="6">
        <v>0</v>
      </c>
      <c r="H37" s="18"/>
      <c r="I37" s="7">
        <f>G37+'1º período'!G44</f>
        <v>3</v>
      </c>
      <c r="M37" s="2" t="s">
        <v>26</v>
      </c>
      <c r="N37" s="7">
        <f>'1º período'!M44</f>
        <v>2</v>
      </c>
    </row>
    <row r="38" spans="5:20" ht="8.25" customHeight="1" thickBot="1">
      <c r="H38" s="19"/>
      <c r="I38" s="19"/>
    </row>
    <row r="39" spans="5:20" ht="15.75" thickBot="1">
      <c r="F39" s="2" t="s">
        <v>27</v>
      </c>
      <c r="G39" s="6">
        <v>0</v>
      </c>
      <c r="H39" s="18"/>
      <c r="I39" s="7">
        <f>G39+'1º período'!G46</f>
        <v>1</v>
      </c>
      <c r="M39" s="2" t="s">
        <v>28</v>
      </c>
      <c r="N39" s="7">
        <f>'1º período'!M46</f>
        <v>2</v>
      </c>
    </row>
    <row r="40" spans="5:20" ht="6.75" customHeight="1" thickBot="1">
      <c r="H40" s="19"/>
      <c r="I40" s="19"/>
    </row>
    <row r="41" spans="5:20" ht="15.75" thickBot="1">
      <c r="F41" s="2" t="s">
        <v>29</v>
      </c>
      <c r="G41" s="6">
        <v>0</v>
      </c>
      <c r="H41" s="18"/>
      <c r="I41" s="7">
        <f>G41+'1º período'!G48</f>
        <v>1</v>
      </c>
      <c r="M41" s="2" t="s">
        <v>49</v>
      </c>
      <c r="N41" s="7">
        <f>'1º período'!M48</f>
        <v>2</v>
      </c>
    </row>
    <row r="42" spans="5:20">
      <c r="S42" s="5" t="s">
        <v>53</v>
      </c>
    </row>
    <row r="43" spans="5:20">
      <c r="F43" s="5" t="s">
        <v>30</v>
      </c>
      <c r="G43" s="3">
        <f>1*I35+5*I37+10*I39+15*I41</f>
        <v>42</v>
      </c>
      <c r="H43" s="3"/>
      <c r="I43" s="3"/>
      <c r="J43" s="3"/>
      <c r="L43" s="3"/>
      <c r="M43" s="5" t="s">
        <v>31</v>
      </c>
      <c r="N43" s="4">
        <f>1*N35+2*N37+3*N39+4*N41</f>
        <v>20</v>
      </c>
      <c r="S43" s="5" t="s">
        <v>54</v>
      </c>
    </row>
    <row r="44" spans="5:20">
      <c r="S44" s="5" t="s">
        <v>52</v>
      </c>
      <c r="T44" s="17">
        <f>'1º período'!$R$51</f>
        <v>5</v>
      </c>
    </row>
    <row r="45" spans="5:20">
      <c r="E45" s="3" t="s">
        <v>32</v>
      </c>
      <c r="F45" s="3"/>
      <c r="G45" s="3">
        <f>((L30-G43+N43)/G30)+T44</f>
        <v>13.625</v>
      </c>
    </row>
  </sheetData>
  <sheetProtection sheet="1" objects="1" scenarios="1" selectLockedCells="1"/>
  <pageMargins left="0.7" right="0.7" top="0.75" bottom="0.75" header="0.3" footer="0.3"/>
  <pageSetup paperSize="9"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7"/>
  <sheetViews>
    <sheetView showGridLines="0" topLeftCell="A22" zoomScaleNormal="100" workbookViewId="0">
      <selection activeCell="G30" sqref="G30"/>
    </sheetView>
  </sheetViews>
  <sheetFormatPr defaultRowHeight="15"/>
  <cols>
    <col min="1" max="1" width="18.5703125" customWidth="1"/>
    <col min="8" max="8" width="1.5703125" customWidth="1"/>
    <col min="10" max="10" width="1.7109375" customWidth="1"/>
  </cols>
  <sheetData>
    <row r="1" spans="2:14" ht="93" customHeight="1"/>
    <row r="2" spans="2:14" ht="18.75" customHeight="1">
      <c r="C2" s="1" t="s">
        <v>0</v>
      </c>
      <c r="K2" s="2" t="s">
        <v>1</v>
      </c>
      <c r="L2" s="13" t="str">
        <f>'Faltas setembro'!$I$2</f>
        <v>8º</v>
      </c>
      <c r="M2" s="2" t="s">
        <v>2</v>
      </c>
      <c r="N2" s="13" t="str">
        <f>'Faltas setembro'!$K$2</f>
        <v>C</v>
      </c>
    </row>
    <row r="3" spans="2:14" ht="5.25" customHeight="1"/>
    <row r="4" spans="2:14">
      <c r="B4" s="3" t="s">
        <v>4</v>
      </c>
    </row>
    <row r="5" spans="2:14" ht="6.75" customHeight="1"/>
    <row r="6" spans="2:14">
      <c r="B6" t="s">
        <v>5</v>
      </c>
    </row>
    <row r="7" spans="2:14" ht="6.75" customHeight="1"/>
    <row r="8" spans="2:14">
      <c r="C8" s="3" t="s">
        <v>6</v>
      </c>
    </row>
    <row r="9" spans="2:14">
      <c r="B9" t="s">
        <v>7</v>
      </c>
    </row>
    <row r="10" spans="2:14" ht="6.75" customHeight="1"/>
    <row r="11" spans="2:14">
      <c r="B11" t="s">
        <v>8</v>
      </c>
    </row>
    <row r="12" spans="2:14" ht="6" customHeight="1"/>
    <row r="13" spans="2:14">
      <c r="B13" t="s">
        <v>9</v>
      </c>
    </row>
    <row r="14" spans="2:14" ht="5.25" customHeight="1"/>
    <row r="15" spans="2:14">
      <c r="B15" t="s">
        <v>10</v>
      </c>
    </row>
    <row r="16" spans="2:14" ht="6" customHeight="1"/>
    <row r="17" spans="2:13">
      <c r="C17" s="3" t="s">
        <v>12</v>
      </c>
    </row>
    <row r="18" spans="2:13">
      <c r="B18" t="s">
        <v>34</v>
      </c>
    </row>
    <row r="19" spans="2:13">
      <c r="B19" t="s">
        <v>14</v>
      </c>
    </row>
    <row r="20" spans="2:13" ht="7.5" customHeight="1"/>
    <row r="21" spans="2:13">
      <c r="B21" t="s">
        <v>35</v>
      </c>
    </row>
    <row r="22" spans="2:13">
      <c r="B22" t="s">
        <v>16</v>
      </c>
    </row>
    <row r="23" spans="2:13" ht="6.75" customHeight="1"/>
    <row r="24" spans="2:13">
      <c r="B24" t="s">
        <v>36</v>
      </c>
    </row>
    <row r="25" spans="2:13">
      <c r="B25" t="s">
        <v>18</v>
      </c>
    </row>
    <row r="26" spans="2:13" ht="6.75" customHeight="1"/>
    <row r="27" spans="2:13">
      <c r="B27" t="s">
        <v>37</v>
      </c>
    </row>
    <row r="28" spans="2:13">
      <c r="B28" t="s">
        <v>20</v>
      </c>
    </row>
    <row r="29" spans="2:13" ht="8.25" customHeight="1" thickBot="1"/>
    <row r="30" spans="2:13" ht="15.75" thickBot="1">
      <c r="F30" s="2" t="s">
        <v>21</v>
      </c>
      <c r="G30" s="6">
        <v>16</v>
      </c>
      <c r="H30" s="18"/>
      <c r="I30" s="18"/>
      <c r="J30" s="18"/>
      <c r="L30" s="2" t="s">
        <v>22</v>
      </c>
      <c r="M30" s="3">
        <f>G30*10</f>
        <v>160</v>
      </c>
    </row>
    <row r="31" spans="2:13">
      <c r="H31" s="19"/>
      <c r="I31" s="19"/>
      <c r="J31" s="19"/>
    </row>
    <row r="32" spans="2:13">
      <c r="F32" s="3" t="s">
        <v>6</v>
      </c>
      <c r="H32" s="19"/>
      <c r="I32" s="19"/>
      <c r="J32" s="19"/>
      <c r="K32" t="s">
        <v>11</v>
      </c>
      <c r="L32" s="3" t="s">
        <v>38</v>
      </c>
    </row>
    <row r="33" spans="5:20">
      <c r="F33" s="3"/>
      <c r="G33" t="s">
        <v>39</v>
      </c>
      <c r="H33" s="19"/>
      <c r="I33" s="19" t="s">
        <v>40</v>
      </c>
      <c r="J33" s="19"/>
      <c r="L33" s="3"/>
    </row>
    <row r="34" spans="5:20" ht="6" customHeight="1" thickBot="1">
      <c r="F34" s="3"/>
      <c r="H34" s="19"/>
      <c r="I34" s="19"/>
      <c r="J34" s="19"/>
    </row>
    <row r="35" spans="5:20" ht="15.75" thickBot="1">
      <c r="F35" s="2" t="s">
        <v>23</v>
      </c>
      <c r="G35" s="6">
        <v>0</v>
      </c>
      <c r="H35" s="18"/>
      <c r="I35" s="7">
        <f>G35+'Faltas janeiro'!I35</f>
        <v>2</v>
      </c>
      <c r="J35" s="18"/>
      <c r="M35" s="2" t="s">
        <v>24</v>
      </c>
      <c r="N35" s="7">
        <f>'1º período'!M42</f>
        <v>2</v>
      </c>
    </row>
    <row r="36" spans="5:20" ht="8.25" customHeight="1" thickBot="1">
      <c r="H36" s="19"/>
      <c r="I36" s="19"/>
      <c r="J36" s="19"/>
    </row>
    <row r="37" spans="5:20" ht="15.75" thickBot="1">
      <c r="F37" s="2" t="s">
        <v>25</v>
      </c>
      <c r="G37" s="6">
        <v>0</v>
      </c>
      <c r="H37" s="18"/>
      <c r="I37" s="7">
        <f>G37+'Faltas janeiro'!I37</f>
        <v>3</v>
      </c>
      <c r="J37" s="18"/>
      <c r="M37" s="2" t="s">
        <v>26</v>
      </c>
      <c r="N37" s="7">
        <f>'1º período'!M44</f>
        <v>2</v>
      </c>
    </row>
    <row r="38" spans="5:20" ht="7.5" customHeight="1" thickBot="1">
      <c r="H38" s="19"/>
      <c r="I38" s="19"/>
      <c r="J38" s="19"/>
    </row>
    <row r="39" spans="5:20" ht="15.75" thickBot="1">
      <c r="F39" s="2" t="s">
        <v>27</v>
      </c>
      <c r="G39" s="6">
        <v>0</v>
      </c>
      <c r="H39" s="18"/>
      <c r="I39" s="7">
        <f>G39+'Faltas janeiro'!I39</f>
        <v>1</v>
      </c>
      <c r="J39" s="18"/>
      <c r="M39" s="2" t="s">
        <v>28</v>
      </c>
      <c r="N39" s="7">
        <f>'1º período'!M46</f>
        <v>2</v>
      </c>
    </row>
    <row r="40" spans="5:20" ht="7.5" customHeight="1" thickBot="1">
      <c r="H40" s="19"/>
      <c r="I40" s="19"/>
      <c r="J40" s="19"/>
    </row>
    <row r="41" spans="5:20" ht="15.75" thickBot="1">
      <c r="F41" s="2" t="s">
        <v>29</v>
      </c>
      <c r="G41" s="6">
        <v>0</v>
      </c>
      <c r="H41" s="18"/>
      <c r="I41" s="7">
        <f>G41+'Faltas janeiro'!I41</f>
        <v>1</v>
      </c>
      <c r="J41" s="18"/>
      <c r="M41" s="2" t="s">
        <v>49</v>
      </c>
      <c r="N41" s="7">
        <f>'1º período'!M48</f>
        <v>2</v>
      </c>
    </row>
    <row r="42" spans="5:20">
      <c r="S42" s="5" t="s">
        <v>53</v>
      </c>
    </row>
    <row r="43" spans="5:20">
      <c r="F43" s="5" t="s">
        <v>30</v>
      </c>
      <c r="G43" s="3">
        <f>1*I35+5*I37+10*I39+15*I41</f>
        <v>42</v>
      </c>
      <c r="H43" s="3"/>
      <c r="I43" s="3"/>
      <c r="J43" s="3"/>
      <c r="K43" s="3"/>
      <c r="L43" s="3"/>
      <c r="M43" s="5" t="s">
        <v>31</v>
      </c>
      <c r="N43" s="4">
        <f>1*N35+2*N37+3*N39+4*N41</f>
        <v>20</v>
      </c>
      <c r="S43" s="5" t="s">
        <v>54</v>
      </c>
    </row>
    <row r="44" spans="5:20">
      <c r="S44" s="5" t="s">
        <v>52</v>
      </c>
      <c r="T44" s="17">
        <f>'1º período'!$R$51</f>
        <v>5</v>
      </c>
    </row>
    <row r="45" spans="5:20">
      <c r="E45" t="s">
        <v>32</v>
      </c>
      <c r="G45">
        <f>(M30-G43+N43)/G30+T44</f>
        <v>13.625</v>
      </c>
    </row>
    <row r="47" spans="5:20">
      <c r="N47" t="s">
        <v>11</v>
      </c>
    </row>
  </sheetData>
  <sheetProtection sheet="1" objects="1" scenarios="1" selectLockedCells="1"/>
  <pageMargins left="0.7" right="0.7" top="0.75" bottom="0.75" header="0.3" footer="0.3"/>
  <pageSetup paperSize="9" scale="5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5"/>
  <sheetViews>
    <sheetView showGridLines="0" topLeftCell="A25" zoomScaleNormal="100" workbookViewId="0">
      <selection activeCell="G30" sqref="G30"/>
    </sheetView>
  </sheetViews>
  <sheetFormatPr defaultRowHeight="15"/>
  <cols>
    <col min="1" max="1" width="15" customWidth="1"/>
    <col min="8" max="8" width="1.5703125" customWidth="1"/>
    <col min="10" max="10" width="1.5703125" customWidth="1"/>
  </cols>
  <sheetData>
    <row r="1" spans="2:14" ht="103.5" customHeight="1"/>
    <row r="2" spans="2:14" s="8" customFormat="1" ht="21" customHeight="1">
      <c r="C2" s="11" t="s">
        <v>0</v>
      </c>
      <c r="K2" s="2" t="s">
        <v>1</v>
      </c>
      <c r="L2" s="13" t="str">
        <f>'Faltas setembro'!$I$2</f>
        <v>8º</v>
      </c>
      <c r="M2" s="2" t="s">
        <v>2</v>
      </c>
      <c r="N2" s="13" t="str">
        <f>'Faltas setembro'!$K$2</f>
        <v>C</v>
      </c>
    </row>
    <row r="3" spans="2:14" ht="5.25" customHeight="1"/>
    <row r="4" spans="2:14">
      <c r="B4" s="3" t="s">
        <v>4</v>
      </c>
    </row>
    <row r="5" spans="2:14" ht="6" customHeight="1"/>
    <row r="6" spans="2:14">
      <c r="B6" t="s">
        <v>5</v>
      </c>
    </row>
    <row r="7" spans="2:14" ht="6" customHeight="1"/>
    <row r="8" spans="2:14">
      <c r="C8" s="3" t="s">
        <v>6</v>
      </c>
    </row>
    <row r="9" spans="2:14">
      <c r="B9" t="s">
        <v>7</v>
      </c>
    </row>
    <row r="10" spans="2:14" ht="6" customHeight="1"/>
    <row r="11" spans="2:14">
      <c r="B11" t="s">
        <v>8</v>
      </c>
    </row>
    <row r="12" spans="2:14" ht="5.25" customHeight="1"/>
    <row r="13" spans="2:14">
      <c r="B13" t="s">
        <v>9</v>
      </c>
    </row>
    <row r="14" spans="2:14" ht="6" customHeight="1"/>
    <row r="15" spans="2:14">
      <c r="B15" t="s">
        <v>10</v>
      </c>
    </row>
    <row r="16" spans="2:14" ht="6.75" customHeight="1"/>
    <row r="17" spans="2:13">
      <c r="C17" s="3" t="s">
        <v>12</v>
      </c>
    </row>
    <row r="18" spans="2:13">
      <c r="B18" t="s">
        <v>34</v>
      </c>
    </row>
    <row r="19" spans="2:13">
      <c r="B19" t="s">
        <v>14</v>
      </c>
    </row>
    <row r="20" spans="2:13" ht="7.5" customHeight="1"/>
    <row r="21" spans="2:13">
      <c r="B21" t="s">
        <v>35</v>
      </c>
    </row>
    <row r="22" spans="2:13">
      <c r="B22" t="s">
        <v>16</v>
      </c>
    </row>
    <row r="23" spans="2:13" ht="7.5" customHeight="1"/>
    <row r="24" spans="2:13">
      <c r="B24" t="s">
        <v>36</v>
      </c>
    </row>
    <row r="25" spans="2:13">
      <c r="B25" t="s">
        <v>18</v>
      </c>
    </row>
    <row r="26" spans="2:13" ht="7.5" customHeight="1"/>
    <row r="27" spans="2:13">
      <c r="B27" t="s">
        <v>37</v>
      </c>
    </row>
    <row r="28" spans="2:13">
      <c r="B28" t="s">
        <v>20</v>
      </c>
    </row>
    <row r="29" spans="2:13" ht="15.75" thickBot="1">
      <c r="H29" s="19"/>
      <c r="I29" s="19"/>
      <c r="J29" s="19"/>
    </row>
    <row r="30" spans="2:13" ht="15.75" thickBot="1">
      <c r="F30" s="2" t="s">
        <v>21</v>
      </c>
      <c r="G30" s="6">
        <v>16</v>
      </c>
      <c r="H30" s="18"/>
      <c r="I30" s="18"/>
      <c r="J30" s="18"/>
      <c r="L30" s="2" t="s">
        <v>22</v>
      </c>
      <c r="M30" s="3">
        <f>G30*10</f>
        <v>160</v>
      </c>
    </row>
    <row r="31" spans="2:13">
      <c r="H31" s="19"/>
      <c r="I31" s="19"/>
      <c r="J31" s="19"/>
    </row>
    <row r="32" spans="2:13">
      <c r="F32" s="3" t="s">
        <v>6</v>
      </c>
      <c r="H32" s="19"/>
      <c r="I32" s="19"/>
      <c r="J32" s="19"/>
      <c r="K32" t="s">
        <v>11</v>
      </c>
      <c r="L32" s="3" t="s">
        <v>38</v>
      </c>
    </row>
    <row r="33" spans="5:20">
      <c r="F33" s="3"/>
      <c r="G33" t="s">
        <v>39</v>
      </c>
      <c r="H33" s="19"/>
      <c r="I33" s="19" t="s">
        <v>40</v>
      </c>
      <c r="J33" s="19" t="s">
        <v>11</v>
      </c>
      <c r="L33" s="3"/>
    </row>
    <row r="34" spans="5:20" ht="6.75" customHeight="1" thickBot="1">
      <c r="F34" s="3"/>
      <c r="H34" s="19"/>
      <c r="I34" s="19"/>
      <c r="J34" s="19"/>
    </row>
    <row r="35" spans="5:20" ht="15.75" thickBot="1">
      <c r="F35" s="2" t="s">
        <v>23</v>
      </c>
      <c r="G35" s="6">
        <v>0</v>
      </c>
      <c r="H35" s="18"/>
      <c r="I35" s="7">
        <f>G35+'Faltas fevereiro'!I35</f>
        <v>2</v>
      </c>
      <c r="J35" s="18"/>
      <c r="M35" s="2" t="s">
        <v>24</v>
      </c>
      <c r="N35" s="7">
        <f>'1º período'!M42</f>
        <v>2</v>
      </c>
    </row>
    <row r="36" spans="5:20" ht="8.25" customHeight="1" thickBot="1">
      <c r="H36" s="19"/>
      <c r="I36" s="19"/>
      <c r="J36" s="19"/>
    </row>
    <row r="37" spans="5:20" ht="15.75" thickBot="1">
      <c r="F37" s="2" t="s">
        <v>25</v>
      </c>
      <c r="G37" s="6">
        <v>2</v>
      </c>
      <c r="H37" s="18"/>
      <c r="I37" s="7">
        <f>G37+'Faltas fevereiro'!I37</f>
        <v>5</v>
      </c>
      <c r="J37" s="18"/>
      <c r="M37" s="2" t="s">
        <v>26</v>
      </c>
      <c r="N37" s="7">
        <f>'1º período'!M44</f>
        <v>2</v>
      </c>
    </row>
    <row r="38" spans="5:20" ht="9" customHeight="1" thickBot="1">
      <c r="H38" s="19"/>
      <c r="I38" s="19"/>
      <c r="J38" s="19"/>
    </row>
    <row r="39" spans="5:20" ht="15.75" thickBot="1">
      <c r="F39" s="2" t="s">
        <v>27</v>
      </c>
      <c r="G39" s="6">
        <v>3</v>
      </c>
      <c r="H39" s="18"/>
      <c r="I39" s="7">
        <f>G39+'Faltas fevereiro'!I39</f>
        <v>4</v>
      </c>
      <c r="J39" s="18"/>
      <c r="M39" s="2" t="s">
        <v>28</v>
      </c>
      <c r="N39" s="7">
        <f>'1º período'!M46</f>
        <v>2</v>
      </c>
    </row>
    <row r="40" spans="5:20" ht="7.5" customHeight="1" thickBot="1">
      <c r="H40" s="19"/>
      <c r="I40" s="19"/>
      <c r="J40" s="19"/>
    </row>
    <row r="41" spans="5:20" ht="15.75" thickBot="1">
      <c r="F41" s="2" t="s">
        <v>29</v>
      </c>
      <c r="G41" s="6">
        <v>2</v>
      </c>
      <c r="H41" s="18"/>
      <c r="I41" s="7">
        <f>G41+'Faltas fevereiro'!I41</f>
        <v>3</v>
      </c>
      <c r="J41" s="18"/>
      <c r="M41" s="2" t="s">
        <v>49</v>
      </c>
      <c r="N41" s="7">
        <f>'1º período'!M48</f>
        <v>2</v>
      </c>
    </row>
    <row r="42" spans="5:20">
      <c r="S42" s="5" t="s">
        <v>53</v>
      </c>
    </row>
    <row r="43" spans="5:20">
      <c r="F43" s="5" t="s">
        <v>30</v>
      </c>
      <c r="G43" s="3">
        <f>1*I35+5*I37+10*I39+15*I41</f>
        <v>112</v>
      </c>
      <c r="H43" s="3"/>
      <c r="I43" s="3"/>
      <c r="J43" s="3"/>
      <c r="K43" s="3"/>
      <c r="L43" s="3"/>
      <c r="M43" s="5" t="s">
        <v>31</v>
      </c>
      <c r="N43" s="4">
        <f>1*N35+2*N37+3*N39+4*N41</f>
        <v>20</v>
      </c>
      <c r="S43" s="5" t="s">
        <v>54</v>
      </c>
    </row>
    <row r="44" spans="5:20">
      <c r="S44" s="5" t="s">
        <v>52</v>
      </c>
      <c r="T44" s="17">
        <f>'1º período'!$R$51</f>
        <v>5</v>
      </c>
    </row>
    <row r="45" spans="5:20">
      <c r="E45" t="s">
        <v>32</v>
      </c>
      <c r="G45">
        <f>(M30-G43+N43)/G30+T43</f>
        <v>4.25</v>
      </c>
    </row>
  </sheetData>
  <sheetProtection sheet="1" objects="1" scenarios="1" selectLockedCells="1"/>
  <pageMargins left="0.7" right="0.7" top="0.75" bottom="0.75" header="0.3" footer="0.3"/>
  <pageSetup paperSize="9" scale="5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2"/>
  <sheetViews>
    <sheetView showGridLines="0" topLeftCell="A28" zoomScaleNormal="100" workbookViewId="0">
      <selection activeCell="M41" sqref="M41"/>
    </sheetView>
  </sheetViews>
  <sheetFormatPr defaultRowHeight="15"/>
  <cols>
    <col min="1" max="1" width="14" customWidth="1"/>
    <col min="12" max="12" width="2.42578125" customWidth="1"/>
    <col min="17" max="17" width="11.5703125" customWidth="1"/>
  </cols>
  <sheetData>
    <row r="1" spans="2:11" ht="102" customHeight="1"/>
    <row r="2" spans="2:11" s="8" customFormat="1" ht="21" customHeight="1">
      <c r="C2" s="11" t="s">
        <v>0</v>
      </c>
      <c r="H2" s="2" t="s">
        <v>1</v>
      </c>
      <c r="I2" s="13" t="str">
        <f>'Faltas setembro'!$I$2</f>
        <v>8º</v>
      </c>
      <c r="J2" s="2" t="s">
        <v>2</v>
      </c>
      <c r="K2" s="13" t="str">
        <f>'Faltas setembro'!$K$2</f>
        <v>C</v>
      </c>
    </row>
    <row r="3" spans="2:11" ht="8.25" customHeight="1"/>
    <row r="4" spans="2:11">
      <c r="B4" s="3" t="s">
        <v>4</v>
      </c>
    </row>
    <row r="5" spans="2:11" ht="7.5" customHeight="1"/>
    <row r="6" spans="2:11">
      <c r="B6" t="s">
        <v>5</v>
      </c>
    </row>
    <row r="7" spans="2:11" ht="6.75" customHeight="1"/>
    <row r="8" spans="2:11">
      <c r="C8" s="3" t="s">
        <v>6</v>
      </c>
    </row>
    <row r="9" spans="2:11">
      <c r="B9" t="s">
        <v>7</v>
      </c>
    </row>
    <row r="10" spans="2:11" ht="6.75" customHeight="1"/>
    <row r="11" spans="2:11">
      <c r="B11" t="s">
        <v>8</v>
      </c>
    </row>
    <row r="12" spans="2:11" ht="7.5" customHeight="1"/>
    <row r="13" spans="2:11">
      <c r="B13" t="s">
        <v>9</v>
      </c>
    </row>
    <row r="14" spans="2:11" ht="7.5" customHeight="1"/>
    <row r="15" spans="2:11">
      <c r="B15" t="s">
        <v>10</v>
      </c>
    </row>
    <row r="16" spans="2:11" ht="16.5" customHeight="1"/>
    <row r="17" spans="2:3">
      <c r="C17" s="3" t="s">
        <v>12</v>
      </c>
    </row>
    <row r="18" spans="2:3">
      <c r="B18" t="s">
        <v>34</v>
      </c>
    </row>
    <row r="19" spans="2:3">
      <c r="B19" t="s">
        <v>14</v>
      </c>
    </row>
    <row r="20" spans="2:3" ht="7.5" customHeight="1"/>
    <row r="21" spans="2:3">
      <c r="B21" t="s">
        <v>35</v>
      </c>
    </row>
    <row r="22" spans="2:3">
      <c r="B22" t="s">
        <v>16</v>
      </c>
    </row>
    <row r="23" spans="2:3" ht="6.75" customHeight="1"/>
    <row r="24" spans="2:3">
      <c r="B24" t="s">
        <v>36</v>
      </c>
    </row>
    <row r="25" spans="2:3">
      <c r="B25" t="s">
        <v>18</v>
      </c>
    </row>
    <row r="26" spans="2:3" ht="7.5" customHeight="1"/>
    <row r="27" spans="2:3">
      <c r="B27" t="s">
        <v>37</v>
      </c>
    </row>
    <row r="28" spans="2:3">
      <c r="B28" t="s">
        <v>20</v>
      </c>
    </row>
    <row r="29" spans="2:3" ht="8.25" customHeight="1"/>
    <row r="30" spans="2:3" ht="12.75" customHeight="1">
      <c r="C30" s="3" t="s">
        <v>42</v>
      </c>
    </row>
    <row r="31" spans="2:3" ht="6" customHeight="1">
      <c r="C31" s="3"/>
    </row>
    <row r="32" spans="2:3" ht="12.75" customHeight="1">
      <c r="B32" t="s">
        <v>43</v>
      </c>
      <c r="C32" s="3"/>
    </row>
    <row r="33" spans="2:17" ht="3.75" customHeight="1">
      <c r="C33" s="3"/>
    </row>
    <row r="34" spans="2:17" ht="12.75" customHeight="1">
      <c r="B34" t="s">
        <v>50</v>
      </c>
      <c r="C34" s="3"/>
    </row>
    <row r="35" spans="2:17" ht="4.5" customHeight="1">
      <c r="C35" s="3"/>
    </row>
    <row r="36" spans="2:17" ht="12.75" customHeight="1">
      <c r="B36" t="s">
        <v>51</v>
      </c>
      <c r="C36" s="3"/>
    </row>
    <row r="37" spans="2:17" ht="8.25" customHeight="1" thickBot="1"/>
    <row r="38" spans="2:17" ht="15.75" thickBot="1">
      <c r="F38" s="2" t="s">
        <v>21</v>
      </c>
      <c r="G38" s="6">
        <v>16</v>
      </c>
      <c r="I38" s="2" t="s">
        <v>22</v>
      </c>
      <c r="J38" s="3">
        <f>G38*10</f>
        <v>160</v>
      </c>
    </row>
    <row r="40" spans="2:17">
      <c r="F40" s="3" t="s">
        <v>6</v>
      </c>
      <c r="H40" t="s">
        <v>11</v>
      </c>
      <c r="J40" s="3" t="s">
        <v>12</v>
      </c>
      <c r="O40" s="3" t="s">
        <v>42</v>
      </c>
    </row>
    <row r="41" spans="2:17" ht="15.75" thickBot="1">
      <c r="F41" s="3"/>
      <c r="M41" s="16" t="s">
        <v>56</v>
      </c>
      <c r="P41" t="s">
        <v>11</v>
      </c>
    </row>
    <row r="42" spans="2:17" ht="15.75" thickBot="1">
      <c r="F42" s="2" t="s">
        <v>23</v>
      </c>
      <c r="G42" s="7">
        <f>'1º período'!G42+'Faltas janeiro'!G35+'Faltas fevereiro'!G35+'Faltas março'!G35</f>
        <v>2</v>
      </c>
      <c r="J42" s="2" t="s">
        <v>24</v>
      </c>
      <c r="K42" s="6">
        <v>2</v>
      </c>
      <c r="M42" s="14">
        <f>K42+'1º período'!M42</f>
        <v>4</v>
      </c>
      <c r="P42" s="2" t="s">
        <v>44</v>
      </c>
      <c r="Q42" s="21" t="s">
        <v>45</v>
      </c>
    </row>
    <row r="43" spans="2:17" ht="8.25" customHeight="1" thickBot="1">
      <c r="G43" s="12"/>
    </row>
    <row r="44" spans="2:17" ht="15.75" thickBot="1">
      <c r="F44" s="2" t="s">
        <v>25</v>
      </c>
      <c r="G44" s="7">
        <f>'1º período'!G44+'Faltas janeiro'!G37+'Faltas fevereiro'!G37+'Faltas março'!G37</f>
        <v>5</v>
      </c>
      <c r="J44" s="2" t="s">
        <v>26</v>
      </c>
      <c r="K44" s="6">
        <v>2</v>
      </c>
      <c r="M44" s="14">
        <f>K44+'1º período'!M44</f>
        <v>4</v>
      </c>
      <c r="O44" s="22" t="s">
        <v>45</v>
      </c>
      <c r="P44" s="23"/>
    </row>
    <row r="45" spans="2:17" ht="7.5" customHeight="1" thickBot="1">
      <c r="G45" s="12"/>
      <c r="O45" s="22" t="s">
        <v>47</v>
      </c>
      <c r="P45" s="23"/>
    </row>
    <row r="46" spans="2:17" ht="15.75" thickBot="1">
      <c r="F46" s="2" t="s">
        <v>27</v>
      </c>
      <c r="G46" s="7">
        <f>'1º período'!G46+'Faltas janeiro'!G39+'Faltas fevereiro'!G39+'Faltas março'!G39</f>
        <v>4</v>
      </c>
      <c r="J46" s="2" t="s">
        <v>28</v>
      </c>
      <c r="K46" s="6">
        <v>2</v>
      </c>
      <c r="M46" s="14">
        <f>K46+'1º período'!M46</f>
        <v>4</v>
      </c>
      <c r="O46" s="22" t="s">
        <v>48</v>
      </c>
      <c r="P46" s="23"/>
    </row>
    <row r="47" spans="2:17" ht="9" customHeight="1" thickBot="1">
      <c r="G47" s="12"/>
      <c r="O47" s="19"/>
    </row>
    <row r="48" spans="2:17" ht="15.75" thickBot="1">
      <c r="F48" s="2" t="s">
        <v>29</v>
      </c>
      <c r="G48" s="7">
        <f>'1º período'!G48+'Faltas janeiro'!G41+'Faltas fevereiro'!G41+'Faltas março'!G41</f>
        <v>3</v>
      </c>
      <c r="J48" s="2" t="s">
        <v>49</v>
      </c>
      <c r="K48" s="6">
        <v>1</v>
      </c>
      <c r="M48" s="14">
        <f>K48+'1º período'!M48</f>
        <v>3</v>
      </c>
    </row>
    <row r="50" spans="5:18">
      <c r="F50" s="5" t="s">
        <v>30</v>
      </c>
      <c r="G50" s="3">
        <f>1*G42+5*G44+10*G46+15*G48</f>
        <v>112</v>
      </c>
      <c r="H50" s="3"/>
      <c r="I50" s="3"/>
      <c r="J50" s="5" t="s">
        <v>31</v>
      </c>
      <c r="K50" s="4">
        <f>1*M42+2*M44+3*M46+4*M48</f>
        <v>36</v>
      </c>
      <c r="Q50" s="5" t="s">
        <v>53</v>
      </c>
    </row>
    <row r="51" spans="5:18">
      <c r="Q51" s="5" t="s">
        <v>46</v>
      </c>
      <c r="R51" s="17">
        <f>IF(Q42="bom",5,IF(Q42="suficiente",0,IF(Q42="insuficiente",-5)))</f>
        <v>-5</v>
      </c>
    </row>
    <row r="52" spans="5:18">
      <c r="E52" t="s">
        <v>32</v>
      </c>
      <c r="G52">
        <f>((J38-G50+K50)/G38)+R51</f>
        <v>0.25</v>
      </c>
    </row>
  </sheetData>
  <sheetProtection selectLockedCells="1"/>
  <dataValidations count="1">
    <dataValidation type="list" allowBlank="1" showInputMessage="1" showErrorMessage="1" sqref="Q42">
      <formula1>classificações</formula1>
    </dataValidation>
  </dataValidations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12</vt:i4>
      </vt:variant>
      <vt:variant>
        <vt:lpstr>Intervalos com nome</vt:lpstr>
      </vt:variant>
      <vt:variant>
        <vt:i4>11</vt:i4>
      </vt:variant>
    </vt:vector>
  </HeadingPairs>
  <TitlesOfParts>
    <vt:vector size="23" baseType="lpstr">
      <vt:lpstr>Faltas setembro</vt:lpstr>
      <vt:lpstr>Faltas outubro</vt:lpstr>
      <vt:lpstr>Faltas novembro</vt:lpstr>
      <vt:lpstr>Faltas dezembro</vt:lpstr>
      <vt:lpstr>1º período</vt:lpstr>
      <vt:lpstr>Faltas janeiro</vt:lpstr>
      <vt:lpstr>Faltas fevereiro</vt:lpstr>
      <vt:lpstr>Faltas março</vt:lpstr>
      <vt:lpstr>2ºperiodo</vt:lpstr>
      <vt:lpstr>Faltas abril</vt:lpstr>
      <vt:lpstr>Faltas até 15 de maio</vt:lpstr>
      <vt:lpstr>final</vt:lpstr>
      <vt:lpstr>'2ºperiodo'!Área_de_Impressão</vt:lpstr>
      <vt:lpstr>'Faltas abril'!Área_de_Impressão</vt:lpstr>
      <vt:lpstr>'Faltas até 15 de maio'!Área_de_Impressão</vt:lpstr>
      <vt:lpstr>'Faltas dezembro'!Área_de_Impressão</vt:lpstr>
      <vt:lpstr>'Faltas fevereiro'!Área_de_Impressão</vt:lpstr>
      <vt:lpstr>'Faltas janeiro'!Área_de_Impressão</vt:lpstr>
      <vt:lpstr>'Faltas março'!Área_de_Impressão</vt:lpstr>
      <vt:lpstr>'Faltas novembro'!Área_de_Impressão</vt:lpstr>
      <vt:lpstr>'Faltas outubro'!Área_de_Impressão</vt:lpstr>
      <vt:lpstr>final!Área_de_Impressão</vt:lpstr>
      <vt:lpstr>classificações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professor</dc:creator>
  <cp:lastModifiedBy>TAS-S</cp:lastModifiedBy>
  <cp:revision/>
  <dcterms:created xsi:type="dcterms:W3CDTF">2014-01-31T08:31:15Z</dcterms:created>
  <dcterms:modified xsi:type="dcterms:W3CDTF">2016-09-02T10:12:23Z</dcterms:modified>
</cp:coreProperties>
</file>